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LLY\Desktop\"/>
    </mc:Choice>
  </mc:AlternateContent>
  <xr:revisionPtr revIDLastSave="0" documentId="8_{E3CDE252-49A2-4A27-92BC-846F50353A6C}" xr6:coauthVersionLast="46" xr6:coauthVersionMax="46" xr10:uidLastSave="{00000000-0000-0000-0000-000000000000}"/>
  <bookViews>
    <workbookView xWindow="-120" yWindow="-120" windowWidth="29040" windowHeight="15840" xr2:uid="{49186FAF-E31F-4CE5-A1F6-44F8D1ECD9B6}"/>
  </bookViews>
  <sheets>
    <sheet name="All" sheetId="9" r:id="rId1"/>
    <sheet name="Customer Journey visit" sheetId="18" state="hidden" r:id="rId2"/>
    <sheet name="Service" sheetId="19" state="hidden" r:id="rId3"/>
    <sheet name="Safefty" sheetId="20" state="hidden" r:id="rId4"/>
    <sheet name="Brand Image" sheetId="21" state="hidden" r:id="rId5"/>
    <sheet name="Re-Audit" sheetId="11" state="hidden" r:id="rId6"/>
    <sheet name="Top R1" sheetId="8" state="hidden" r:id="rId7"/>
    <sheet name="Mark &amp; Coaches" sheetId="33" r:id="rId8"/>
    <sheet name="Top R2" sheetId="32" r:id="rId9"/>
    <sheet name="Food Safety R1" sheetId="10" state="hidden" r:id="rId10"/>
    <sheet name="Top R3" sheetId="22" state="hidden" r:id="rId11"/>
    <sheet name="Top R1." sheetId="17" state="hidden" r:id="rId12"/>
    <sheet name="Serving Up Mas R3" sheetId="25" state="hidden" r:id="rId13"/>
    <sheet name="Kitchen 101 R3" sheetId="24" state="hidden" r:id="rId14"/>
    <sheet name="Right People Right Team R3" sheetId="14" state="hidden" r:id="rId15"/>
    <sheet name="Brand Experience R3" sheetId="26" state="hidden" r:id="rId16"/>
    <sheet name="Food Safety R3" sheetId="23" state="hidden" r:id="rId17"/>
    <sheet name="Food Safety R1." sheetId="16" state="hidden" r:id="rId18"/>
    <sheet name="Food Safety R2" sheetId="31" r:id="rId19"/>
    <sheet name="Serving Up Mas R1" sheetId="1" state="hidden" r:id="rId20"/>
    <sheet name="Kitchen 101 R1." sheetId="13" state="hidden" r:id="rId21"/>
    <sheet name="Serving Up Mas R1." sheetId="12" state="hidden" r:id="rId22"/>
    <sheet name="OPS Modified Visits" sheetId="27" r:id="rId23"/>
    <sheet name="Kitchen 101 R1" sheetId="2" state="hidden" r:id="rId24"/>
    <sheet name="Kitchen 101 R2" sheetId="28" state="hidden" r:id="rId25"/>
    <sheet name="Right People Right Team R1" sheetId="3" state="hidden" r:id="rId26"/>
    <sheet name="Right People Right Team R2" sheetId="29" state="hidden" r:id="rId27"/>
    <sheet name="Brand Experience R1" sheetId="4" state="hidden" r:id="rId28"/>
    <sheet name="Brand Experience R2" sheetId="30" state="hidden" r:id="rId29"/>
    <sheet name="Brand Experience R1." sheetId="15" state="hidden" r:id="rId30"/>
    <sheet name="Watchouts" sheetId="5" state="hidden" r:id="rId31"/>
    <sheet name="Additional" sheetId="6" state="hidden" r:id="rId32"/>
    <sheet name="Rewards" sheetId="7" state="hidden" r:id="rId33"/>
  </sheets>
  <definedNames>
    <definedName name="_xlnm._FilterDatabase" localSheetId="27" hidden="1">'Brand Experience R1'!$A$5:$D$63</definedName>
    <definedName name="_xlnm._FilterDatabase" localSheetId="29" hidden="1">'Brand Experience R1.'!$A$5:$D$72</definedName>
    <definedName name="_xlnm._FilterDatabase" localSheetId="28" hidden="1">'Brand Experience R2'!$A$5:$D$66</definedName>
    <definedName name="_xlnm._FilterDatabase" localSheetId="15" hidden="1">'Brand Experience R3'!$A$5:$D$73</definedName>
    <definedName name="_xlnm._FilterDatabase" localSheetId="9" hidden="1">'Food Safety R1'!$B$11:$F$38</definedName>
    <definedName name="_xlnm._FilterDatabase" localSheetId="17" hidden="1">'Food Safety R1.'!$B$11:$F$38</definedName>
    <definedName name="_xlnm._FilterDatabase" localSheetId="18" hidden="1">'Food Safety R2'!$B$11:$F$40</definedName>
    <definedName name="_xlnm._FilterDatabase" localSheetId="16" hidden="1">'Food Safety R3'!$B$11:$F$38</definedName>
    <definedName name="_xlnm._FilterDatabase" localSheetId="23" hidden="1">'Kitchen 101 R1'!$A$6:$AA$6</definedName>
    <definedName name="_xlnm._FilterDatabase" localSheetId="20" hidden="1">'Kitchen 101 R1.'!$A$6:$AA$6</definedName>
    <definedName name="_xlnm._FilterDatabase" localSheetId="24" hidden="1">'Kitchen 101 R2'!$A$6:$AA$6</definedName>
    <definedName name="_xlnm._FilterDatabase" localSheetId="13" hidden="1">'Kitchen 101 R3'!$A$6:$AA$6</definedName>
    <definedName name="_xlnm._FilterDatabase" localSheetId="22" hidden="1">'OPS Modified Visits'!$A$7:$AG$26</definedName>
    <definedName name="_xlnm._FilterDatabase" localSheetId="19" hidden="1">'Serving Up Mas R1'!$A$7:$AG$24</definedName>
    <definedName name="_xlnm._FilterDatabase" localSheetId="21" hidden="1">'Serving Up Mas R1.'!$A$7:$AG$24</definedName>
    <definedName name="_xlnm._FilterDatabase" localSheetId="12" hidden="1">'Serving Up Mas R3'!$A$7:$AG$24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32" l="1"/>
  <c r="E43" i="32" s="1"/>
  <c r="D42" i="32"/>
  <c r="E42" i="32" s="1"/>
  <c r="D41" i="32"/>
  <c r="E41" i="32" s="1"/>
  <c r="E40" i="32"/>
  <c r="D40" i="32"/>
  <c r="D39" i="32"/>
  <c r="E39" i="32" s="1"/>
  <c r="D38" i="32"/>
  <c r="E38" i="32" s="1"/>
  <c r="E37" i="32"/>
  <c r="D37" i="32"/>
  <c r="D36" i="32"/>
  <c r="E36" i="32" s="1"/>
  <c r="D35" i="32"/>
  <c r="E35" i="32" s="1"/>
  <c r="D34" i="32"/>
  <c r="E34" i="32" s="1"/>
  <c r="C27" i="27"/>
  <c r="D25" i="31"/>
  <c r="B2" i="27"/>
  <c r="C42" i="30"/>
  <c r="D27" i="27" l="1"/>
  <c r="C34" i="30"/>
  <c r="D24" i="31" l="1"/>
  <c r="C31" i="30"/>
  <c r="D15" i="31" l="1"/>
  <c r="C33" i="30"/>
  <c r="C2" i="32" l="1"/>
  <c r="B2" i="32"/>
  <c r="D35" i="31"/>
  <c r="D40" i="31"/>
  <c r="D30" i="31"/>
  <c r="D34" i="31"/>
  <c r="D33" i="31"/>
  <c r="D28" i="31"/>
  <c r="D36" i="31"/>
  <c r="D38" i="31"/>
  <c r="D31" i="31"/>
  <c r="D37" i="31"/>
  <c r="D39" i="31"/>
  <c r="D27" i="31"/>
  <c r="D32" i="31"/>
  <c r="D18" i="31"/>
  <c r="D26" i="31"/>
  <c r="D22" i="31"/>
  <c r="D23" i="31"/>
  <c r="D20" i="31"/>
  <c r="D29" i="31"/>
  <c r="D21" i="31"/>
  <c r="D12" i="31"/>
  <c r="D17" i="31"/>
  <c r="D19" i="31"/>
  <c r="D16" i="31"/>
  <c r="D14" i="31"/>
  <c r="D13" i="31"/>
  <c r="D7" i="31"/>
  <c r="D6" i="31"/>
  <c r="B1" i="31"/>
  <c r="C67" i="30"/>
  <c r="C23" i="30"/>
  <c r="C38" i="30"/>
  <c r="C63" i="30"/>
  <c r="C35" i="30"/>
  <c r="C14" i="30"/>
  <c r="C40" i="30"/>
  <c r="C62" i="30"/>
  <c r="C61" i="30"/>
  <c r="C32" i="30"/>
  <c r="C60" i="30"/>
  <c r="C59" i="30"/>
  <c r="C58" i="30"/>
  <c r="C57" i="30"/>
  <c r="C54" i="30"/>
  <c r="C53" i="30"/>
  <c r="C52" i="30"/>
  <c r="C51" i="30"/>
  <c r="C28" i="30"/>
  <c r="C21" i="30"/>
  <c r="C41" i="30"/>
  <c r="C50" i="30"/>
  <c r="C49" i="30"/>
  <c r="C48" i="30"/>
  <c r="C20" i="30"/>
  <c r="C46" i="30"/>
  <c r="C25" i="30"/>
  <c r="C45" i="30"/>
  <c r="C19" i="30"/>
  <c r="C65" i="30"/>
  <c r="C39" i="30"/>
  <c r="C64" i="30"/>
  <c r="C37" i="30"/>
  <c r="C11" i="30"/>
  <c r="C56" i="30"/>
  <c r="C55" i="30"/>
  <c r="C30" i="30"/>
  <c r="C29" i="30"/>
  <c r="C27" i="30"/>
  <c r="C12" i="30"/>
  <c r="C47" i="30"/>
  <c r="C26" i="30"/>
  <c r="C24" i="30"/>
  <c r="C44" i="30"/>
  <c r="C43" i="30"/>
  <c r="C8" i="30"/>
  <c r="C66" i="30"/>
  <c r="C36" i="30"/>
  <c r="C13" i="30"/>
  <c r="C15" i="30"/>
  <c r="C18" i="30"/>
  <c r="C22" i="30"/>
  <c r="C10" i="30"/>
  <c r="C17" i="30"/>
  <c r="C9" i="30"/>
  <c r="C16" i="30"/>
  <c r="C6" i="30"/>
  <c r="C7" i="30"/>
  <c r="C7" i="29"/>
  <c r="C10" i="29"/>
  <c r="C9" i="29"/>
  <c r="C8" i="29"/>
  <c r="C15" i="28"/>
  <c r="C11" i="28"/>
  <c r="C13" i="28"/>
  <c r="C10" i="28"/>
  <c r="C9" i="28"/>
  <c r="C12" i="28"/>
  <c r="C14" i="28"/>
  <c r="C8" i="28"/>
  <c r="C7" i="28"/>
  <c r="C23" i="27"/>
  <c r="C26" i="27"/>
  <c r="C24" i="27"/>
  <c r="C11" i="27"/>
  <c r="C22" i="27"/>
  <c r="C25" i="27"/>
  <c r="C16" i="27"/>
  <c r="C19" i="27"/>
  <c r="C13" i="27"/>
  <c r="C21" i="27"/>
  <c r="C14" i="27"/>
  <c r="C18" i="27"/>
  <c r="C12" i="27"/>
  <c r="C10" i="27"/>
  <c r="C20" i="27"/>
  <c r="C15" i="27"/>
  <c r="C17" i="27"/>
  <c r="C8" i="27"/>
  <c r="C9" i="27"/>
  <c r="C4" i="32" l="1"/>
  <c r="D4" i="32" s="1"/>
  <c r="C1" i="31"/>
  <c r="D19" i="27"/>
  <c r="D26" i="27"/>
  <c r="D8" i="27"/>
  <c r="D18" i="27"/>
  <c r="D17" i="27"/>
  <c r="D21" i="27"/>
  <c r="D22" i="27"/>
  <c r="D25" i="27"/>
  <c r="D14" i="27"/>
  <c r="D15" i="27"/>
  <c r="D11" i="27"/>
  <c r="D20" i="27"/>
  <c r="D13" i="27"/>
  <c r="D24" i="27"/>
  <c r="D10" i="27"/>
  <c r="D9" i="27"/>
  <c r="D12" i="27"/>
  <c r="D16" i="27"/>
  <c r="D23" i="27"/>
  <c r="D5" i="32"/>
  <c r="C10" i="3"/>
  <c r="C33" i="4"/>
  <c r="C20" i="4"/>
  <c r="C8" i="4" l="1"/>
  <c r="C31" i="4"/>
  <c r="C7" i="2"/>
  <c r="B2" i="1"/>
  <c r="D42" i="30" l="1"/>
  <c r="D34" i="30"/>
  <c r="D31" i="30"/>
  <c r="D33" i="30"/>
  <c r="D11" i="28"/>
  <c r="D15" i="30"/>
  <c r="D29" i="30"/>
  <c r="D24" i="30"/>
  <c r="D14" i="28"/>
  <c r="D54" i="30"/>
  <c r="D9" i="28"/>
  <c r="D61" i="30"/>
  <c r="D7" i="29"/>
  <c r="D46" i="30"/>
  <c r="D20" i="30"/>
  <c r="D10" i="29"/>
  <c r="D19" i="30"/>
  <c r="D7" i="30"/>
  <c r="D50" i="30"/>
  <c r="D21" i="30"/>
  <c r="D7" i="28"/>
  <c r="D23" i="30"/>
  <c r="D40" i="30"/>
  <c r="D36" i="30"/>
  <c r="D8" i="28"/>
  <c r="D49" i="30"/>
  <c r="D22" i="30"/>
  <c r="D53" i="30"/>
  <c r="D67" i="30"/>
  <c r="D17" i="30"/>
  <c r="D27" i="30"/>
  <c r="D38" i="30"/>
  <c r="D44" i="30"/>
  <c r="D55" i="30"/>
  <c r="D10" i="30"/>
  <c r="D52" i="30"/>
  <c r="D8" i="30"/>
  <c r="D32" i="30"/>
  <c r="D26" i="30"/>
  <c r="D12" i="28"/>
  <c r="D37" i="30"/>
  <c r="D10" i="28"/>
  <c r="D13" i="28"/>
  <c r="D48" i="30"/>
  <c r="D66" i="30"/>
  <c r="D60" i="30"/>
  <c r="D12" i="30"/>
  <c r="D63" i="30"/>
  <c r="D9" i="29"/>
  <c r="D65" i="30"/>
  <c r="D15" i="28"/>
  <c r="D25" i="30"/>
  <c r="D62" i="30"/>
  <c r="D16" i="30"/>
  <c r="D30" i="30"/>
  <c r="D51" i="30"/>
  <c r="D8" i="29"/>
  <c r="D9" i="30"/>
  <c r="D14" i="30"/>
  <c r="D47" i="30"/>
  <c r="D35" i="30"/>
  <c r="D11" i="30"/>
  <c r="D13" i="30"/>
  <c r="D59" i="30"/>
  <c r="D6" i="30"/>
  <c r="D41" i="30"/>
  <c r="D64" i="30"/>
  <c r="D58" i="30"/>
  <c r="D56" i="30"/>
  <c r="D45" i="30"/>
  <c r="D39" i="30"/>
  <c r="D18" i="30"/>
  <c r="D57" i="30"/>
  <c r="D28" i="30"/>
  <c r="D43" i="30"/>
  <c r="D33" i="4"/>
  <c r="D10" i="3"/>
  <c r="D20" i="4"/>
  <c r="D8" i="4"/>
  <c r="D31" i="4"/>
  <c r="D7" i="2"/>
  <c r="H35" i="9"/>
  <c r="I35" i="9"/>
  <c r="C2" i="22"/>
  <c r="D4" i="22" s="1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12" i="26"/>
  <c r="C16" i="26"/>
  <c r="C56" i="26"/>
  <c r="C55" i="26"/>
  <c r="C54" i="26"/>
  <c r="C53" i="26"/>
  <c r="C52" i="26"/>
  <c r="C51" i="26"/>
  <c r="C50" i="26"/>
  <c r="C49" i="26"/>
  <c r="C48" i="26"/>
  <c r="C8" i="26"/>
  <c r="C11" i="26"/>
  <c r="C47" i="26"/>
  <c r="C7" i="26"/>
  <c r="C46" i="26"/>
  <c r="C45" i="26"/>
  <c r="C44" i="26"/>
  <c r="C43" i="26"/>
  <c r="C42" i="26"/>
  <c r="C41" i="26"/>
  <c r="C40" i="26"/>
  <c r="C39" i="26"/>
  <c r="C38" i="26"/>
  <c r="C15" i="26"/>
  <c r="C14" i="26"/>
  <c r="C13" i="26"/>
  <c r="C37" i="26"/>
  <c r="C36" i="26"/>
  <c r="C35" i="26"/>
  <c r="C34" i="26"/>
  <c r="C33" i="26"/>
  <c r="C32" i="26"/>
  <c r="C31" i="26"/>
  <c r="C30" i="26"/>
  <c r="C29" i="26"/>
  <c r="C28" i="26"/>
  <c r="C10" i="26"/>
  <c r="C27" i="26"/>
  <c r="C26" i="26"/>
  <c r="C25" i="26"/>
  <c r="C9" i="26"/>
  <c r="C24" i="26"/>
  <c r="C23" i="26"/>
  <c r="C22" i="26"/>
  <c r="C21" i="26"/>
  <c r="C20" i="26"/>
  <c r="C19" i="26"/>
  <c r="C6" i="26"/>
  <c r="C17" i="26"/>
  <c r="C18" i="26"/>
  <c r="C27" i="25"/>
  <c r="C26" i="25"/>
  <c r="C25" i="25"/>
  <c r="C24" i="25"/>
  <c r="C23" i="25"/>
  <c r="C22" i="25"/>
  <c r="C21" i="25"/>
  <c r="C20" i="25"/>
  <c r="C19" i="25"/>
  <c r="C18" i="25"/>
  <c r="C17" i="25"/>
  <c r="C14" i="25"/>
  <c r="C13" i="25"/>
  <c r="C12" i="25"/>
  <c r="C16" i="25"/>
  <c r="C10" i="25"/>
  <c r="C15" i="25"/>
  <c r="C9" i="25"/>
  <c r="C8" i="25"/>
  <c r="C11" i="25"/>
  <c r="C19" i="24"/>
  <c r="C18" i="24"/>
  <c r="C17" i="24"/>
  <c r="C10" i="24"/>
  <c r="C16" i="24"/>
  <c r="C15" i="24"/>
  <c r="C14" i="24"/>
  <c r="C13" i="24"/>
  <c r="C12" i="24"/>
  <c r="C11" i="24"/>
  <c r="C8" i="24"/>
  <c r="C7" i="24"/>
  <c r="C9" i="24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16" i="23"/>
  <c r="D21" i="23"/>
  <c r="D13" i="23"/>
  <c r="D23" i="23"/>
  <c r="D15" i="23"/>
  <c r="D14" i="23"/>
  <c r="D20" i="23"/>
  <c r="D19" i="23"/>
  <c r="D22" i="23"/>
  <c r="D18" i="23"/>
  <c r="D17" i="23"/>
  <c r="D12" i="23"/>
  <c r="D7" i="23"/>
  <c r="D6" i="23"/>
  <c r="B1" i="23"/>
  <c r="B2" i="22"/>
  <c r="E17" i="23" l="1"/>
  <c r="E33" i="23"/>
  <c r="E27" i="23"/>
  <c r="E13" i="23"/>
  <c r="E22" i="23"/>
  <c r="B2" i="25"/>
  <c r="D26" i="25" s="1"/>
  <c r="E39" i="23"/>
  <c r="E36" i="23"/>
  <c r="E30" i="23"/>
  <c r="E24" i="23"/>
  <c r="E14" i="23"/>
  <c r="E35" i="23"/>
  <c r="E29" i="23"/>
  <c r="E16" i="23"/>
  <c r="E20" i="23"/>
  <c r="E12" i="23"/>
  <c r="E34" i="23"/>
  <c r="E28" i="23"/>
  <c r="E21" i="23"/>
  <c r="E19" i="23"/>
  <c r="E38" i="23"/>
  <c r="E32" i="23"/>
  <c r="E26" i="23"/>
  <c r="E23" i="23"/>
  <c r="E18" i="23"/>
  <c r="E37" i="23"/>
  <c r="E31" i="23"/>
  <c r="E25" i="23"/>
  <c r="E15" i="23"/>
  <c r="C1" i="23"/>
  <c r="D5" i="22"/>
  <c r="D7" i="21"/>
  <c r="D11" i="19"/>
  <c r="D50" i="26" l="1"/>
  <c r="D25" i="26"/>
  <c r="D17" i="26"/>
  <c r="D53" i="26"/>
  <c r="D18" i="26"/>
  <c r="D14" i="24"/>
  <c r="D8" i="24"/>
  <c r="D22" i="26"/>
  <c r="D70" i="26"/>
  <c r="D9" i="25"/>
  <c r="D10" i="25"/>
  <c r="D15" i="24"/>
  <c r="D9" i="26"/>
  <c r="D11" i="24"/>
  <c r="D8" i="25"/>
  <c r="D18" i="25"/>
  <c r="D8" i="26"/>
  <c r="D22" i="25"/>
  <c r="D36" i="26"/>
  <c r="D19" i="26"/>
  <c r="D61" i="26"/>
  <c r="D56" i="26"/>
  <c r="D20" i="25"/>
  <c r="D30" i="26"/>
  <c r="D16" i="24"/>
  <c r="D16" i="26"/>
  <c r="D49" i="26"/>
  <c r="D13" i="25"/>
  <c r="D20" i="26"/>
  <c r="D9" i="24"/>
  <c r="D10" i="26"/>
  <c r="D58" i="26"/>
  <c r="D46" i="26"/>
  <c r="D44" i="26"/>
  <c r="D23" i="25"/>
  <c r="D7" i="26"/>
  <c r="D19" i="24"/>
  <c r="D40" i="26"/>
  <c r="D43" i="26"/>
  <c r="D17" i="25"/>
  <c r="D7" i="24"/>
  <c r="D11" i="25"/>
  <c r="D69" i="26"/>
  <c r="D12" i="24"/>
  <c r="D14" i="25"/>
  <c r="D15" i="25"/>
  <c r="D64" i="26"/>
  <c r="D10" i="24"/>
  <c r="D63" i="26"/>
  <c r="D35" i="26"/>
  <c r="D17" i="24"/>
  <c r="D14" i="26"/>
  <c r="D72" i="26"/>
  <c r="D13" i="26"/>
  <c r="D59" i="26"/>
  <c r="D26" i="26"/>
  <c r="D19" i="25"/>
  <c r="D34" i="26"/>
  <c r="D27" i="25"/>
  <c r="D25" i="25"/>
  <c r="D48" i="26"/>
  <c r="D68" i="26"/>
  <c r="D39" i="26"/>
  <c r="D57" i="26"/>
  <c r="D29" i="26"/>
  <c r="D67" i="26"/>
  <c r="D33" i="26"/>
  <c r="D66" i="26"/>
  <c r="D27" i="26"/>
  <c r="D55" i="26"/>
  <c r="D21" i="26"/>
  <c r="D16" i="25"/>
  <c r="D6" i="26"/>
  <c r="D11" i="26"/>
  <c r="D13" i="24"/>
  <c r="D12" i="25"/>
  <c r="D47" i="26"/>
  <c r="D52" i="26"/>
  <c r="D21" i="25"/>
  <c r="D38" i="26"/>
  <c r="D45" i="26"/>
  <c r="D42" i="26"/>
  <c r="D18" i="24"/>
  <c r="D41" i="26"/>
  <c r="D71" i="26"/>
  <c r="D31" i="26"/>
  <c r="D15" i="26"/>
  <c r="D24" i="25"/>
  <c r="D28" i="26"/>
  <c r="D54" i="26"/>
  <c r="D51" i="26"/>
  <c r="D23" i="26"/>
  <c r="D60" i="26"/>
  <c r="D32" i="26"/>
  <c r="D65" i="26"/>
  <c r="D37" i="26"/>
  <c r="D62" i="26"/>
  <c r="D12" i="26"/>
  <c r="D24" i="26"/>
  <c r="D9" i="21"/>
  <c r="D13" i="19" l="1"/>
  <c r="D10" i="19" l="1"/>
  <c r="D8" i="21" l="1"/>
  <c r="D6" i="20"/>
  <c r="D7" i="20"/>
  <c r="D6" i="21"/>
  <c r="D9" i="19"/>
  <c r="D8" i="20"/>
  <c r="D5" i="21"/>
  <c r="D5" i="20"/>
  <c r="D8" i="19"/>
  <c r="D7" i="19"/>
  <c r="E32" i="18"/>
  <c r="D2" i="19" s="1"/>
  <c r="E11" i="19" s="1"/>
  <c r="D12" i="19"/>
  <c r="E10" i="19" l="1"/>
  <c r="E13" i="19"/>
  <c r="E9" i="19"/>
  <c r="E7" i="19"/>
  <c r="D2" i="20"/>
  <c r="E5" i="20" s="1"/>
  <c r="E8" i="19"/>
  <c r="E12" i="19"/>
  <c r="C18" i="12"/>
  <c r="E7" i="20" l="1"/>
  <c r="E6" i="20"/>
  <c r="D2" i="21"/>
  <c r="E7" i="21" s="1"/>
  <c r="E8" i="20"/>
  <c r="C16" i="15"/>
  <c r="E8" i="21" l="1"/>
  <c r="E9" i="21"/>
  <c r="E5" i="21"/>
  <c r="E6" i="21"/>
  <c r="C45" i="15"/>
  <c r="C43" i="15" l="1"/>
  <c r="G35" i="9"/>
  <c r="F35" i="9"/>
  <c r="E35" i="9"/>
  <c r="D35" i="9"/>
  <c r="E25" i="31" l="1"/>
  <c r="E24" i="31"/>
  <c r="E15" i="31"/>
  <c r="E20" i="31"/>
  <c r="E34" i="31"/>
  <c r="E19" i="31"/>
  <c r="E6" i="31"/>
  <c r="E12" i="31"/>
  <c r="E32" i="31"/>
  <c r="E17" i="31"/>
  <c r="E22" i="31"/>
  <c r="E14" i="31"/>
  <c r="E35" i="31"/>
  <c r="E23" i="31"/>
  <c r="E39" i="31"/>
  <c r="E18" i="31"/>
  <c r="E30" i="31"/>
  <c r="E16" i="31"/>
  <c r="E27" i="31"/>
  <c r="E33" i="31"/>
  <c r="E13" i="31"/>
  <c r="E31" i="31"/>
  <c r="E40" i="31"/>
  <c r="E28" i="31"/>
  <c r="E21" i="31"/>
  <c r="E7" i="31"/>
  <c r="E26" i="31"/>
  <c r="E36" i="31"/>
  <c r="E37" i="31"/>
  <c r="E38" i="31"/>
  <c r="E29" i="31"/>
  <c r="E7" i="23"/>
  <c r="E6" i="23"/>
  <c r="B2" i="12"/>
  <c r="D18" i="12" s="1"/>
  <c r="C9" i="13" l="1"/>
  <c r="C17" i="13"/>
  <c r="C64" i="15" l="1"/>
  <c r="C63" i="15"/>
  <c r="C16" i="12" l="1"/>
  <c r="C47" i="15" l="1"/>
  <c r="C18" i="13"/>
  <c r="C15" i="13" l="1"/>
  <c r="C13" i="13" l="1"/>
  <c r="C7" i="14" l="1"/>
  <c r="C39" i="15" l="1"/>
  <c r="C62" i="15" l="1"/>
  <c r="C35" i="15"/>
  <c r="C55" i="15" l="1"/>
  <c r="C26" i="15"/>
  <c r="C33" i="15"/>
  <c r="C56" i="15"/>
  <c r="B2" i="17"/>
  <c r="D30" i="16"/>
  <c r="D39" i="16"/>
  <c r="D32" i="16"/>
  <c r="D38" i="16"/>
  <c r="D35" i="16"/>
  <c r="D37" i="16"/>
  <c r="D34" i="16"/>
  <c r="D26" i="16"/>
  <c r="D17" i="16"/>
  <c r="D29" i="16"/>
  <c r="D31" i="16"/>
  <c r="D36" i="16"/>
  <c r="D25" i="16"/>
  <c r="D16" i="16"/>
  <c r="D24" i="16"/>
  <c r="D23" i="16"/>
  <c r="D28" i="16"/>
  <c r="D27" i="16"/>
  <c r="D15" i="16"/>
  <c r="D22" i="16"/>
  <c r="D18" i="16"/>
  <c r="D20" i="16"/>
  <c r="D14" i="16"/>
  <c r="D19" i="16"/>
  <c r="D21" i="16"/>
  <c r="D13" i="16"/>
  <c r="D33" i="16"/>
  <c r="D12" i="16"/>
  <c r="D7" i="16"/>
  <c r="D6" i="16"/>
  <c r="C72" i="15"/>
  <c r="C49" i="15"/>
  <c r="C71" i="15"/>
  <c r="C70" i="15"/>
  <c r="C61" i="15"/>
  <c r="C69" i="15"/>
  <c r="C68" i="15"/>
  <c r="C34" i="15"/>
  <c r="C67" i="15"/>
  <c r="C65" i="15"/>
  <c r="C46" i="15"/>
  <c r="C12" i="15"/>
  <c r="C52" i="15"/>
  <c r="C7" i="15"/>
  <c r="C38" i="15"/>
  <c r="C66" i="15"/>
  <c r="C60" i="15"/>
  <c r="C31" i="15"/>
  <c r="C59" i="15"/>
  <c r="C21" i="15"/>
  <c r="C9" i="15"/>
  <c r="C54" i="15"/>
  <c r="C30" i="15"/>
  <c r="C58" i="15"/>
  <c r="C13" i="15"/>
  <c r="C15" i="15"/>
  <c r="C22" i="15"/>
  <c r="C32" i="15"/>
  <c r="C51" i="15"/>
  <c r="C48" i="15"/>
  <c r="C28" i="15"/>
  <c r="C36" i="15"/>
  <c r="C17" i="15"/>
  <c r="C18" i="15"/>
  <c r="C50" i="15"/>
  <c r="C29" i="15"/>
  <c r="C25" i="15"/>
  <c r="C37" i="15"/>
  <c r="C57" i="15"/>
  <c r="C23" i="15"/>
  <c r="C44" i="15"/>
  <c r="C42" i="15"/>
  <c r="C53" i="15"/>
  <c r="C6" i="15"/>
  <c r="C14" i="15"/>
  <c r="C10" i="15"/>
  <c r="C41" i="15"/>
  <c r="C20" i="15"/>
  <c r="C24" i="15"/>
  <c r="C27" i="15"/>
  <c r="C19" i="15"/>
  <c r="C40" i="15"/>
  <c r="C11" i="15"/>
  <c r="C8" i="15"/>
  <c r="C10" i="14"/>
  <c r="C8" i="14"/>
  <c r="C9" i="14"/>
  <c r="C19" i="13"/>
  <c r="C14" i="13"/>
  <c r="C11" i="13"/>
  <c r="C16" i="13"/>
  <c r="C8" i="13"/>
  <c r="C12" i="13"/>
  <c r="C10" i="13"/>
  <c r="C7" i="13"/>
  <c r="C20" i="12"/>
  <c r="C27" i="12"/>
  <c r="C26" i="12"/>
  <c r="C25" i="12"/>
  <c r="C24" i="12"/>
  <c r="C23" i="12"/>
  <c r="C17" i="12"/>
  <c r="C19" i="12"/>
  <c r="C11" i="12"/>
  <c r="C14" i="12"/>
  <c r="C21" i="12"/>
  <c r="C15" i="12"/>
  <c r="C8" i="12"/>
  <c r="C9" i="12"/>
  <c r="C12" i="12"/>
  <c r="C10" i="12"/>
  <c r="C22" i="12"/>
  <c r="C13" i="12"/>
  <c r="D5" i="17" l="1"/>
  <c r="D16" i="12"/>
  <c r="D15" i="12"/>
  <c r="D21" i="12"/>
  <c r="D12" i="12"/>
  <c r="D11" i="12"/>
  <c r="D26" i="12"/>
  <c r="D13" i="12"/>
  <c r="D20" i="12"/>
  <c r="D9" i="12"/>
  <c r="D19" i="12"/>
  <c r="D8" i="12"/>
  <c r="D17" i="12"/>
  <c r="D27" i="12"/>
  <c r="D23" i="12"/>
  <c r="D22" i="12"/>
  <c r="D24" i="12"/>
  <c r="D10" i="12"/>
  <c r="D14" i="12"/>
  <c r="D25" i="12"/>
  <c r="D4" i="17" l="1"/>
  <c r="D39" i="10" l="1"/>
  <c r="C9" i="3"/>
  <c r="D80" i="8" l="1"/>
  <c r="C8" i="3"/>
  <c r="C26" i="1"/>
  <c r="E34" i="11" l="1"/>
  <c r="D34" i="11"/>
  <c r="D79" i="8" l="1"/>
  <c r="D78" i="8"/>
  <c r="D77" i="8"/>
  <c r="D68" i="8"/>
  <c r="D71" i="8"/>
  <c r="D76" i="8"/>
  <c r="D63" i="8"/>
  <c r="D72" i="8"/>
  <c r="D62" i="8"/>
  <c r="D75" i="8"/>
  <c r="D70" i="8"/>
  <c r="D74" i="8"/>
  <c r="D61" i="8"/>
  <c r="D69" i="8"/>
  <c r="D73" i="8"/>
  <c r="D67" i="8"/>
  <c r="D66" i="8"/>
  <c r="D65" i="8"/>
  <c r="D64" i="8"/>
  <c r="D60" i="8"/>
  <c r="D59" i="8"/>
  <c r="D58" i="8"/>
  <c r="D50" i="8"/>
  <c r="D57" i="8"/>
  <c r="D56" i="8"/>
  <c r="D53" i="8"/>
  <c r="D55" i="8"/>
  <c r="D54" i="8"/>
  <c r="D51" i="8"/>
  <c r="D48" i="8"/>
  <c r="D46" i="8"/>
  <c r="D49" i="8"/>
  <c r="D47" i="8"/>
  <c r="D52" i="8"/>
  <c r="D45" i="8"/>
  <c r="D42" i="8"/>
  <c r="D44" i="8"/>
  <c r="D43" i="8"/>
  <c r="D41" i="8"/>
  <c r="D40" i="8"/>
  <c r="D39" i="8"/>
  <c r="D29" i="8"/>
  <c r="D27" i="8"/>
  <c r="D28" i="8"/>
  <c r="D25" i="8"/>
  <c r="D26" i="8"/>
  <c r="D20" i="8"/>
  <c r="D17" i="8"/>
  <c r="D19" i="8"/>
  <c r="D18" i="8"/>
  <c r="D16" i="8"/>
  <c r="D15" i="8"/>
  <c r="D14" i="8"/>
  <c r="D13" i="8"/>
  <c r="D12" i="8"/>
  <c r="D11" i="8"/>
  <c r="D10" i="8"/>
  <c r="D38" i="10"/>
  <c r="C46" i="4"/>
  <c r="D37" i="10" l="1"/>
  <c r="D35" i="10"/>
  <c r="D7" i="10" l="1"/>
  <c r="D33" i="10"/>
  <c r="D36" i="10"/>
  <c r="D18" i="10"/>
  <c r="D6" i="10"/>
  <c r="D34" i="10"/>
  <c r="D32" i="10"/>
  <c r="D21" i="10"/>
  <c r="D31" i="10"/>
  <c r="D20" i="10"/>
  <c r="D27" i="10"/>
  <c r="D22" i="10"/>
  <c r="D15" i="10"/>
  <c r="D16" i="10"/>
  <c r="D13" i="10"/>
  <c r="D25" i="10"/>
  <c r="D30" i="10"/>
  <c r="D12" i="10"/>
  <c r="D19" i="10"/>
  <c r="D29" i="10"/>
  <c r="D14" i="10"/>
  <c r="D23" i="10"/>
  <c r="D26" i="10"/>
  <c r="D17" i="10"/>
  <c r="D28" i="10"/>
  <c r="D24" i="10"/>
  <c r="C10" i="2" l="1"/>
  <c r="C11" i="2"/>
  <c r="C8" i="2"/>
  <c r="C12" i="2"/>
  <c r="C14" i="2"/>
  <c r="C15" i="2"/>
  <c r="C9" i="2"/>
  <c r="C13" i="2"/>
  <c r="C39" i="4" l="1"/>
  <c r="C37" i="4"/>
  <c r="C26" i="4"/>
  <c r="C25" i="1"/>
  <c r="C6" i="4" l="1"/>
  <c r="C13" i="1"/>
  <c r="C24" i="1"/>
  <c r="C52" i="4" l="1"/>
  <c r="C45" i="4"/>
  <c r="C53" i="4" l="1"/>
  <c r="C50" i="4"/>
  <c r="C18" i="1"/>
  <c r="C23" i="1"/>
  <c r="C34" i="4" l="1"/>
  <c r="C43" i="4" l="1"/>
  <c r="C16" i="4"/>
  <c r="C30" i="4"/>
  <c r="C54" i="4" l="1"/>
  <c r="C38" i="4"/>
  <c r="C55" i="4"/>
  <c r="C63" i="4"/>
  <c r="C19" i="4" l="1"/>
  <c r="C22" i="1"/>
  <c r="D33" i="8" l="1"/>
  <c r="C13" i="4"/>
  <c r="C42" i="4"/>
  <c r="C41" i="4"/>
  <c r="C40" i="4"/>
  <c r="C21" i="1"/>
  <c r="B2" i="8" l="1"/>
  <c r="B1" i="10" l="1"/>
  <c r="B1" i="16"/>
  <c r="D16" i="15"/>
  <c r="D43" i="15" l="1"/>
  <c r="D45" i="15"/>
  <c r="D9" i="13"/>
  <c r="D17" i="13"/>
  <c r="E21" i="16"/>
  <c r="E20" i="16"/>
  <c r="E27" i="16"/>
  <c r="E32" i="16"/>
  <c r="E7" i="16"/>
  <c r="E29" i="16"/>
  <c r="E36" i="16"/>
  <c r="E14" i="16"/>
  <c r="E38" i="16"/>
  <c r="E18" i="16"/>
  <c r="E25" i="16"/>
  <c r="E17" i="16"/>
  <c r="E30" i="16"/>
  <c r="E23" i="16"/>
  <c r="E34" i="16"/>
  <c r="E37" i="16"/>
  <c r="E19" i="16"/>
  <c r="E35" i="16"/>
  <c r="E13" i="16"/>
  <c r="E33" i="16"/>
  <c r="E22" i="16"/>
  <c r="E16" i="16"/>
  <c r="E28" i="16"/>
  <c r="E24" i="16"/>
  <c r="E26" i="16"/>
  <c r="E31" i="16"/>
  <c r="E12" i="16"/>
  <c r="E6" i="16"/>
  <c r="E15" i="16"/>
  <c r="E39" i="16"/>
  <c r="D9" i="3"/>
  <c r="D64" i="15"/>
  <c r="D63" i="15"/>
  <c r="D18" i="13"/>
  <c r="D47" i="15"/>
  <c r="D15" i="13"/>
  <c r="D13" i="13"/>
  <c r="D7" i="14"/>
  <c r="D39" i="15"/>
  <c r="D62" i="15"/>
  <c r="D35" i="15"/>
  <c r="D66" i="15"/>
  <c r="D12" i="13"/>
  <c r="D22" i="15"/>
  <c r="D58" i="15"/>
  <c r="D6" i="15"/>
  <c r="D34" i="15"/>
  <c r="D55" i="15"/>
  <c r="D61" i="15"/>
  <c r="D25" i="15"/>
  <c r="D72" i="15"/>
  <c r="D26" i="15"/>
  <c r="D11" i="15"/>
  <c r="D36" i="15"/>
  <c r="D8" i="15"/>
  <c r="D13" i="15"/>
  <c r="D31" i="15"/>
  <c r="D20" i="15"/>
  <c r="D14" i="15"/>
  <c r="D67" i="15"/>
  <c r="D8" i="13"/>
  <c r="D51" i="15"/>
  <c r="D10" i="14"/>
  <c r="D18" i="15"/>
  <c r="D57" i="15"/>
  <c r="D71" i="15"/>
  <c r="D60" i="15"/>
  <c r="D21" i="15"/>
  <c r="D69" i="15"/>
  <c r="D23" i="15"/>
  <c r="D52" i="15"/>
  <c r="D41" i="15"/>
  <c r="D32" i="15"/>
  <c r="D11" i="13"/>
  <c r="D27" i="15"/>
  <c r="D46" i="15"/>
  <c r="D53" i="15"/>
  <c r="D68" i="15"/>
  <c r="D10" i="13"/>
  <c r="D65" i="15"/>
  <c r="D9" i="14"/>
  <c r="D9" i="15"/>
  <c r="D37" i="15"/>
  <c r="D49" i="15"/>
  <c r="D33" i="15"/>
  <c r="D14" i="13"/>
  <c r="D28" i="15"/>
  <c r="D42" i="15"/>
  <c r="D70" i="15"/>
  <c r="D19" i="15"/>
  <c r="D38" i="15"/>
  <c r="D7" i="13"/>
  <c r="D40" i="15"/>
  <c r="D44" i="15"/>
  <c r="D16" i="13"/>
  <c r="D10" i="15"/>
  <c r="D50" i="15"/>
  <c r="D15" i="15"/>
  <c r="D48" i="15"/>
  <c r="D19" i="13"/>
  <c r="D59" i="15"/>
  <c r="D29" i="15"/>
  <c r="D56" i="15"/>
  <c r="D8" i="14"/>
  <c r="D30" i="15"/>
  <c r="D24" i="15"/>
  <c r="D12" i="15"/>
  <c r="D17" i="15"/>
  <c r="D7" i="15"/>
  <c r="D54" i="15"/>
  <c r="E38" i="10"/>
  <c r="E39" i="10"/>
  <c r="E80" i="8"/>
  <c r="D8" i="3"/>
  <c r="D26" i="1"/>
  <c r="E29" i="8"/>
  <c r="D46" i="4"/>
  <c r="E25" i="8"/>
  <c r="E48" i="8"/>
  <c r="E47" i="8"/>
  <c r="E42" i="8"/>
  <c r="E40" i="8"/>
  <c r="E68" i="8"/>
  <c r="E69" i="8"/>
  <c r="E46" i="8"/>
  <c r="E58" i="8"/>
  <c r="E57" i="8"/>
  <c r="E61" i="8"/>
  <c r="E28" i="8"/>
  <c r="E53" i="8"/>
  <c r="E63" i="8"/>
  <c r="E26" i="8"/>
  <c r="E41" i="8"/>
  <c r="E77" i="8"/>
  <c r="E71" i="8"/>
  <c r="E60" i="8"/>
  <c r="E79" i="8"/>
  <c r="E65" i="8"/>
  <c r="E55" i="8"/>
  <c r="E76" i="8"/>
  <c r="E52" i="8"/>
  <c r="E27" i="8"/>
  <c r="E72" i="8"/>
  <c r="E56" i="8"/>
  <c r="E45" i="8"/>
  <c r="E59" i="8"/>
  <c r="E51" i="8"/>
  <c r="E54" i="8"/>
  <c r="E43" i="8"/>
  <c r="E78" i="8"/>
  <c r="E64" i="8"/>
  <c r="E70" i="8"/>
  <c r="E73" i="8"/>
  <c r="E50" i="8"/>
  <c r="E49" i="8"/>
  <c r="E74" i="8"/>
  <c r="E62" i="8"/>
  <c r="E66" i="8"/>
  <c r="E67" i="8"/>
  <c r="E39" i="8"/>
  <c r="E75" i="8"/>
  <c r="E44" i="8"/>
  <c r="E37" i="10"/>
  <c r="E35" i="10"/>
  <c r="E7" i="10"/>
  <c r="E33" i="10"/>
  <c r="E24" i="10"/>
  <c r="E12" i="10"/>
  <c r="E30" i="10"/>
  <c r="E23" i="10"/>
  <c r="E34" i="10"/>
  <c r="E20" i="10"/>
  <c r="E36" i="10"/>
  <c r="E31" i="10"/>
  <c r="E18" i="10"/>
  <c r="E15" i="10"/>
  <c r="E13" i="10"/>
  <c r="E26" i="10"/>
  <c r="E29" i="10"/>
  <c r="E22" i="10"/>
  <c r="E27" i="10"/>
  <c r="E25" i="10"/>
  <c r="E21" i="10"/>
  <c r="E6" i="10"/>
  <c r="E19" i="10"/>
  <c r="E14" i="10"/>
  <c r="E32" i="10"/>
  <c r="E16" i="10"/>
  <c r="E17" i="10"/>
  <c r="E28" i="10"/>
  <c r="D12" i="2"/>
  <c r="D13" i="2"/>
  <c r="D10" i="2"/>
  <c r="D14" i="2"/>
  <c r="D11" i="2"/>
  <c r="D9" i="2"/>
  <c r="D8" i="2"/>
  <c r="D15" i="2"/>
  <c r="D39" i="4"/>
  <c r="D25" i="1"/>
  <c r="D37" i="4"/>
  <c r="D26" i="4"/>
  <c r="D6" i="4"/>
  <c r="D24" i="1"/>
  <c r="D13" i="1"/>
  <c r="D45" i="4"/>
  <c r="D52" i="4"/>
  <c r="D50" i="4"/>
  <c r="D23" i="1"/>
  <c r="D18" i="1"/>
  <c r="D53" i="4"/>
  <c r="D34" i="4"/>
  <c r="D30" i="4"/>
  <c r="D16" i="4"/>
  <c r="D43" i="4"/>
  <c r="D63" i="4"/>
  <c r="D38" i="4"/>
  <c r="D55" i="4"/>
  <c r="D54" i="4"/>
  <c r="D22" i="1"/>
  <c r="D19" i="4"/>
  <c r="C2" i="8"/>
  <c r="E33" i="8"/>
  <c r="D42" i="4"/>
  <c r="D41" i="4"/>
  <c r="D21" i="1"/>
  <c r="D13" i="4"/>
  <c r="D40" i="4"/>
  <c r="C12" i="4"/>
  <c r="D12" i="4" s="1"/>
  <c r="C47" i="4"/>
  <c r="D47" i="4" s="1"/>
  <c r="C14" i="4"/>
  <c r="D14" i="4" s="1"/>
  <c r="C19" i="1"/>
  <c r="D19" i="1" s="1"/>
  <c r="C14" i="1"/>
  <c r="D14" i="1" s="1"/>
  <c r="C12" i="1"/>
  <c r="D12" i="1" s="1"/>
  <c r="C1" i="10" l="1"/>
  <c r="E16" i="8"/>
  <c r="E17" i="8"/>
  <c r="E10" i="8"/>
  <c r="E11" i="8"/>
  <c r="E18" i="8"/>
  <c r="E12" i="8"/>
  <c r="E19" i="8"/>
  <c r="E15" i="8"/>
  <c r="E13" i="8"/>
  <c r="E20" i="8"/>
  <c r="E14" i="8"/>
  <c r="D5" i="8"/>
  <c r="C4" i="8"/>
  <c r="D4" i="8" s="1"/>
  <c r="C44" i="4"/>
  <c r="D44" i="4" s="1"/>
  <c r="C23" i="4"/>
  <c r="D23" i="4" s="1"/>
  <c r="C35" i="4" l="1"/>
  <c r="D35" i="4" s="1"/>
  <c r="C36" i="4"/>
  <c r="D36" i="4" s="1"/>
  <c r="C7" i="4"/>
  <c r="D7" i="4" s="1"/>
  <c r="C21" i="4"/>
  <c r="D21" i="4" s="1"/>
  <c r="C22" i="4"/>
  <c r="D22" i="4" s="1"/>
  <c r="C24" i="4"/>
  <c r="D24" i="4" s="1"/>
  <c r="C25" i="4"/>
  <c r="D25" i="4" s="1"/>
  <c r="C10" i="4"/>
  <c r="C11" i="4"/>
  <c r="D11" i="4" s="1"/>
  <c r="C27" i="4"/>
  <c r="D27" i="4" s="1"/>
  <c r="C48" i="4"/>
  <c r="D48" i="4" s="1"/>
  <c r="C9" i="4"/>
  <c r="D9" i="4" s="1"/>
  <c r="C49" i="4"/>
  <c r="D49" i="4" s="1"/>
  <c r="C28" i="4"/>
  <c r="D28" i="4" s="1"/>
  <c r="C29" i="4"/>
  <c r="D29" i="4" s="1"/>
  <c r="C51" i="4"/>
  <c r="D51" i="4" s="1"/>
  <c r="C15" i="4"/>
  <c r="D15" i="4" s="1"/>
  <c r="C56" i="4"/>
  <c r="D56" i="4" s="1"/>
  <c r="C57" i="4"/>
  <c r="D57" i="4" s="1"/>
  <c r="C58" i="4"/>
  <c r="D58" i="4" s="1"/>
  <c r="C59" i="4"/>
  <c r="D59" i="4" s="1"/>
  <c r="C60" i="4"/>
  <c r="D60" i="4" s="1"/>
  <c r="C61" i="4"/>
  <c r="D61" i="4" s="1"/>
  <c r="C32" i="4"/>
  <c r="D32" i="4" s="1"/>
  <c r="C62" i="4"/>
  <c r="D62" i="4" s="1"/>
  <c r="C17" i="4"/>
  <c r="D17" i="4" s="1"/>
  <c r="C18" i="4"/>
  <c r="C7" i="3"/>
  <c r="D7" i="3" s="1"/>
  <c r="C16" i="1"/>
  <c r="D16" i="1" s="1"/>
  <c r="C9" i="1"/>
  <c r="D9" i="1" s="1"/>
  <c r="C20" i="1"/>
  <c r="D20" i="1" s="1"/>
  <c r="C11" i="1"/>
  <c r="D11" i="1" s="1"/>
  <c r="C10" i="1"/>
  <c r="D10" i="1" s="1"/>
  <c r="C17" i="1"/>
  <c r="D17" i="1" s="1"/>
  <c r="C8" i="1"/>
  <c r="D8" i="1" s="1"/>
  <c r="C15" i="1"/>
  <c r="D15" i="1" s="1"/>
  <c r="D18" i="4" l="1"/>
  <c r="D10" i="4"/>
</calcChain>
</file>

<file path=xl/sharedStrings.xml><?xml version="1.0" encoding="utf-8"?>
<sst xmlns="http://schemas.openxmlformats.org/spreadsheetml/2006/main" count="1780" uniqueCount="428">
  <si>
    <t>Serving Up Mas</t>
  </si>
  <si>
    <t>Mobile not Collected at Window</t>
  </si>
  <si>
    <t>DT Friendly 2 Part Closing</t>
  </si>
  <si>
    <t>FC Friendly 2 Part Closing</t>
  </si>
  <si>
    <t>Kiosk Invitation by Host</t>
  </si>
  <si>
    <t>Kitchen 101</t>
  </si>
  <si>
    <t>Right People Right Team</t>
  </si>
  <si>
    <t>Brand Experience</t>
  </si>
  <si>
    <t>Hot Line is Clean</t>
  </si>
  <si>
    <t>Team in Right Uniform</t>
  </si>
  <si>
    <t>No large visible gum</t>
  </si>
  <si>
    <t>Sinks (Sprayers, basins, faucets) clean</t>
  </si>
  <si>
    <t>Mens Room Good Repair</t>
  </si>
  <si>
    <t>Watchouts</t>
  </si>
  <si>
    <t>Additional Info</t>
  </si>
  <si>
    <t>Seekonk</t>
  </si>
  <si>
    <t>Correct Order</t>
  </si>
  <si>
    <t>Woonsocket</t>
  </si>
  <si>
    <t>3 Headsets in Use</t>
  </si>
  <si>
    <t>Hours Posted and Correct</t>
  </si>
  <si>
    <t>Womens Room Clean</t>
  </si>
  <si>
    <t>Dining Room Furniture in Good Repair</t>
  </si>
  <si>
    <t>Lot, Landsaping, Sidewalks clean</t>
  </si>
  <si>
    <t>Non Food Surfaces Clean</t>
  </si>
  <si>
    <t>OTD 28 Day</t>
  </si>
  <si>
    <t>Food Appearance Standards</t>
  </si>
  <si>
    <t>Cheese and Red Sauce Pumps</t>
  </si>
  <si>
    <t>Ingredients Stirred on Line</t>
  </si>
  <si>
    <t>Fall River</t>
  </si>
  <si>
    <t>Grill set for 17 seconds</t>
  </si>
  <si>
    <t>Outside Trashcans and Dumpster</t>
  </si>
  <si>
    <t>Equipment (Walk In etc) are clean</t>
  </si>
  <si>
    <t>Order repeated or confirmed  (OCB)</t>
  </si>
  <si>
    <t>Kitchen Utensils available and used</t>
  </si>
  <si>
    <t>Pawtucket</t>
  </si>
  <si>
    <t>Service Champ Certified  Current Experience</t>
  </si>
  <si>
    <t>POS/ KDS Clean</t>
  </si>
  <si>
    <t>EQ102</t>
  </si>
  <si>
    <t>TE102</t>
  </si>
  <si>
    <t>PR108</t>
  </si>
  <si>
    <t>EVO is Clean</t>
  </si>
  <si>
    <t>EQ106</t>
  </si>
  <si>
    <t>EQ107</t>
  </si>
  <si>
    <t>Fryer is clean</t>
  </si>
  <si>
    <t>EQ108</t>
  </si>
  <si>
    <t>Rethermilizer is clean</t>
  </si>
  <si>
    <t>CM108</t>
  </si>
  <si>
    <t>Outside of Building in Good Repair</t>
  </si>
  <si>
    <t>Outside sign in good repair</t>
  </si>
  <si>
    <t>Mens Room clean</t>
  </si>
  <si>
    <t>CM112</t>
  </si>
  <si>
    <t>Womens Room Good repair</t>
  </si>
  <si>
    <t>CM213</t>
  </si>
  <si>
    <t>Drink Station Good Repair</t>
  </si>
  <si>
    <t>CM217</t>
  </si>
  <si>
    <t>CM210</t>
  </si>
  <si>
    <t>CM209</t>
  </si>
  <si>
    <t>EQ210</t>
  </si>
  <si>
    <t>CM225</t>
  </si>
  <si>
    <t>MS105</t>
  </si>
  <si>
    <t>MS108</t>
  </si>
  <si>
    <t>MR101</t>
  </si>
  <si>
    <t>FC104</t>
  </si>
  <si>
    <t>FC106</t>
  </si>
  <si>
    <t>PR102</t>
  </si>
  <si>
    <t>PR103</t>
  </si>
  <si>
    <t>EQ202</t>
  </si>
  <si>
    <t>CM100</t>
  </si>
  <si>
    <t>CM107</t>
  </si>
  <si>
    <t>CM211</t>
  </si>
  <si>
    <t>CM125</t>
  </si>
  <si>
    <t>Equipment (Walk In etc) are in good repair</t>
  </si>
  <si>
    <t>MR102</t>
  </si>
  <si>
    <t>TR101</t>
  </si>
  <si>
    <t>Clamshell Grill Clean</t>
  </si>
  <si>
    <t>GTO Crill is clean</t>
  </si>
  <si>
    <t>EQ203</t>
  </si>
  <si>
    <t>CM113</t>
  </si>
  <si>
    <t>CM214</t>
  </si>
  <si>
    <t>CM122</t>
  </si>
  <si>
    <t>CM123</t>
  </si>
  <si>
    <t>MS107</t>
  </si>
  <si>
    <t>MS104</t>
  </si>
  <si>
    <t>CM212</t>
  </si>
  <si>
    <t>CM120</t>
  </si>
  <si>
    <t>EQ104</t>
  </si>
  <si>
    <t>CM104</t>
  </si>
  <si>
    <t>Total CORE Audits</t>
  </si>
  <si>
    <t>Description</t>
  </si>
  <si>
    <t>Steritech</t>
  </si>
  <si>
    <t>Total</t>
  </si>
  <si>
    <t>%</t>
  </si>
  <si>
    <t>Stores</t>
  </si>
  <si>
    <t>CM114</t>
  </si>
  <si>
    <t>CM127</t>
  </si>
  <si>
    <t>Heated cabinet &amp; gaskets clean</t>
  </si>
  <si>
    <t>Broad St.</t>
  </si>
  <si>
    <t>Dining room furniture clean</t>
  </si>
  <si>
    <t>BOH Floors, Ceiling Vents Hoods Clean</t>
  </si>
  <si>
    <t>MS102</t>
  </si>
  <si>
    <t>More than 5 Seconds to greet</t>
  </si>
  <si>
    <t>MR103</t>
  </si>
  <si>
    <t>Customer gets the extras with order</t>
  </si>
  <si>
    <t xml:space="preserve">FC101 </t>
  </si>
  <si>
    <t>Greeted within 5 seconds</t>
  </si>
  <si>
    <t>CM201</t>
  </si>
  <si>
    <t>OCB in good repair</t>
  </si>
  <si>
    <t>CM206</t>
  </si>
  <si>
    <t>POP &amp; Messaging is current</t>
  </si>
  <si>
    <t>CM223</t>
  </si>
  <si>
    <t>BOH Floors, walls, ceilings in good repair</t>
  </si>
  <si>
    <t>Middletown</t>
  </si>
  <si>
    <t>Name</t>
  </si>
  <si>
    <t>002055</t>
  </si>
  <si>
    <t>Cranston</t>
  </si>
  <si>
    <t>002111</t>
  </si>
  <si>
    <t>N. Providence</t>
  </si>
  <si>
    <t>002126</t>
  </si>
  <si>
    <t>Attleboro</t>
  </si>
  <si>
    <t>003818</t>
  </si>
  <si>
    <t>Bald Hill</t>
  </si>
  <si>
    <t>004101</t>
  </si>
  <si>
    <t>004456</t>
  </si>
  <si>
    <t>004812</t>
  </si>
  <si>
    <t>Norwell</t>
  </si>
  <si>
    <t>004908</t>
  </si>
  <si>
    <t>004955</t>
  </si>
  <si>
    <t>Brockton</t>
  </si>
  <si>
    <t>004961</t>
  </si>
  <si>
    <t>Walpole</t>
  </si>
  <si>
    <t>005140</t>
  </si>
  <si>
    <t>Dartmouth</t>
  </si>
  <si>
    <t>005261</t>
  </si>
  <si>
    <t>Coventry</t>
  </si>
  <si>
    <t>005761</t>
  </si>
  <si>
    <t>017119</t>
  </si>
  <si>
    <t>Fairhaven</t>
  </si>
  <si>
    <t>018939</t>
  </si>
  <si>
    <t>Warwick Mall</t>
  </si>
  <si>
    <t>020520</t>
  </si>
  <si>
    <t>021084</t>
  </si>
  <si>
    <t>Raynham</t>
  </si>
  <si>
    <t>026711</t>
  </si>
  <si>
    <t>Johnston</t>
  </si>
  <si>
    <t>028560</t>
  </si>
  <si>
    <t>Franklin</t>
  </si>
  <si>
    <t>028776</t>
  </si>
  <si>
    <t>New Bedford</t>
  </si>
  <si>
    <t>029474</t>
  </si>
  <si>
    <t>Cranston II</t>
  </si>
  <si>
    <t>029486</t>
  </si>
  <si>
    <t>N. Smithfield</t>
  </si>
  <si>
    <t>030260</t>
  </si>
  <si>
    <t>Pembroke</t>
  </si>
  <si>
    <t>030373</t>
  </si>
  <si>
    <t>Westborough</t>
  </si>
  <si>
    <t>031746</t>
  </si>
  <si>
    <t>West Shore Rd</t>
  </si>
  <si>
    <t>033453</t>
  </si>
  <si>
    <t>Douglas Ave</t>
  </si>
  <si>
    <t>033835</t>
  </si>
  <si>
    <t>034608</t>
  </si>
  <si>
    <t>Taunton</t>
  </si>
  <si>
    <t>FSCC</t>
  </si>
  <si>
    <t>OPS</t>
  </si>
  <si>
    <t>Round 1</t>
  </si>
  <si>
    <t>Average</t>
  </si>
  <si>
    <t>DO102</t>
  </si>
  <si>
    <t>Gather Extras and place in bag</t>
  </si>
  <si>
    <t>PR106</t>
  </si>
  <si>
    <t>Ingredients Prepped and held the right way</t>
  </si>
  <si>
    <t>CM115</t>
  </si>
  <si>
    <t>Dining Room walls and floors soiled</t>
  </si>
  <si>
    <t>CM116</t>
  </si>
  <si>
    <t>Condiment stand soiled</t>
  </si>
  <si>
    <t>CM117</t>
  </si>
  <si>
    <t>Drink station soiled</t>
  </si>
  <si>
    <t>CM121</t>
  </si>
  <si>
    <t>Plumbing, drains, mopsink and grease trap are clean</t>
  </si>
  <si>
    <t>Bonus Points</t>
  </si>
  <si>
    <t>FC107</t>
  </si>
  <si>
    <t>Kiosk drink handed out with food or soone</t>
  </si>
  <si>
    <t>Deployment chart posted, filled out and names match</t>
  </si>
  <si>
    <t>PR111</t>
  </si>
  <si>
    <t>CM102</t>
  </si>
  <si>
    <t>Drive-thru menuboard is clean and correct pricing</t>
  </si>
  <si>
    <t>Pass</t>
  </si>
  <si>
    <t>Fail</t>
  </si>
  <si>
    <t>TE104</t>
  </si>
  <si>
    <t>Secure Payment is Clean</t>
  </si>
  <si>
    <t>EQ101</t>
  </si>
  <si>
    <t>Melter is Clean</t>
  </si>
  <si>
    <t>CM110</t>
  </si>
  <si>
    <t>Outside signage is clean</t>
  </si>
  <si>
    <t>CM226</t>
  </si>
  <si>
    <t>Pans Stored on shelves that are in repair</t>
  </si>
  <si>
    <t>EQ103</t>
  </si>
  <si>
    <t>GTO grill is clean</t>
  </si>
  <si>
    <t>EQ109</t>
  </si>
  <si>
    <t>Coffee machine ready to serve coffee and is clean</t>
  </si>
  <si>
    <t>CM118</t>
  </si>
  <si>
    <t>Front counter menuboard is clean and correct pricing</t>
  </si>
  <si>
    <t>PR112</t>
  </si>
  <si>
    <t>MIC is leading shift</t>
  </si>
  <si>
    <t>EQ208</t>
  </si>
  <si>
    <t>Rethermalizer in good repair</t>
  </si>
  <si>
    <t>MS101</t>
  </si>
  <si>
    <t>Friendly 2 part closing with eye contact (Customer Shop)</t>
  </si>
  <si>
    <t>FC103</t>
  </si>
  <si>
    <t>Order is repeated with total</t>
  </si>
  <si>
    <t>CM215</t>
  </si>
  <si>
    <t>Dining room walls and floors in good repair</t>
  </si>
  <si>
    <t>CM222</t>
  </si>
  <si>
    <t>Non-food contact surfaces are in good repair</t>
  </si>
  <si>
    <t>CM202</t>
  </si>
  <si>
    <t>Drive- thru menuboard in good repair</t>
  </si>
  <si>
    <t>CM218</t>
  </si>
  <si>
    <t>Front Counter menuboard in good repair</t>
  </si>
  <si>
    <t>PR104</t>
  </si>
  <si>
    <t>Ingredients ready on the line</t>
  </si>
  <si>
    <t>MS103</t>
  </si>
  <si>
    <t>Friendly greeting (Customer Shop)</t>
  </si>
  <si>
    <t>Sauce offered (Customer Shop)</t>
  </si>
  <si>
    <t>PR110</t>
  </si>
  <si>
    <t>Prep Guide is completed and followed</t>
  </si>
  <si>
    <t>CM103</t>
  </si>
  <si>
    <t>Drive-thru pad is clean</t>
  </si>
  <si>
    <t>DO101</t>
  </si>
  <si>
    <t>Make drinks for front counter and/or drive-thru</t>
  </si>
  <si>
    <t>CM203</t>
  </si>
  <si>
    <t>Drive-thru pad in good repair</t>
  </si>
  <si>
    <t>CM109</t>
  </si>
  <si>
    <t>Outside of the building is clean</t>
  </si>
  <si>
    <t>CM111</t>
  </si>
  <si>
    <t>Outside trashcans and Dumpsters are clean</t>
  </si>
  <si>
    <t>Cold Time/Temperature Controlled for Safety (TCS) Foods must be held at or below 40°F (4°C)</t>
  </si>
  <si>
    <t xml:space="preserve"> Current Taco Bell approved Weekly Pest Walk checklist must be completed and retained.</t>
  </si>
  <si>
    <t>Secondary</t>
  </si>
  <si>
    <t>Single-use disposable food handling gloves and blue or brightly colored (nonflesh colored) bandages are available in the restaurant and used correctly.</t>
  </si>
  <si>
    <t>Food and packaging are properly stored and in good condition; damaged or donated products are segregated; Team Member food/medication segregated.</t>
  </si>
  <si>
    <t>Lighting sources are properly shielded or have shatter proof bulbs in areas where food, service utensils and equipment are stored or prepared</t>
  </si>
  <si>
    <t>Ingredients and products must be held correctly, within hold times or shelf life, and rotated prop</t>
  </si>
  <si>
    <t>Approved chemicals are properly labeled, stored, and handled correctly.</t>
  </si>
  <si>
    <t>Proper handwashing procedures followed.</t>
  </si>
  <si>
    <t>Utensils, smallwares, and food-contact surfaces are properly cleaned, stored, air-dried, in good repair, and held properly when in use.</t>
  </si>
  <si>
    <t>Backflow prevention devices present at every sink</t>
  </si>
  <si>
    <t>Handwashing sinks accessible used only for handwashing, and includes posted handwashing signs</t>
  </si>
  <si>
    <t>Three-compartment sink, Powersoak sink, and/or Dishwasher set up correctly and proper cleaning method followed; proper sanitizer concentration in sink and test strips available.</t>
  </si>
  <si>
    <t>Equipment is properly cleaned and free of excess debris, build-up</t>
  </si>
  <si>
    <t>Wiping cloths used and stored properly in a sanitizer bucket with correct concentration.</t>
  </si>
  <si>
    <t>Pest activity is prevented through proper sealing of outer openings and the elimination of harborage conditions, including outside storage sheds and landscaping.</t>
  </si>
  <si>
    <t>Team Members meet grooming and personal hygiene standards.</t>
  </si>
  <si>
    <t>Frozen foods are thawed correctly and held correctly after thawing.</t>
  </si>
  <si>
    <t>Taco Bell approved Daily Review Safety Checklist must be completed and retained.</t>
  </si>
  <si>
    <t>Cross-contamination or conditions that could lead to cross-contamination must not be presen</t>
  </si>
  <si>
    <t>Cleaning supplies (e.g. mops, mop bucket, etc.) must be available and stored clean.</t>
  </si>
  <si>
    <t>Pest control devices evident and installed, maintained properly; service is evident and by an approved Pest Management Professional Vendor.</t>
  </si>
  <si>
    <t>Significant</t>
  </si>
  <si>
    <t>Dumpster area is free of debris and odor, maintained clean and in good repair.</t>
  </si>
  <si>
    <t>At least one manager must have Food Protection Manager Certification certificate on file and within 5 years of issue date. Restaurant team must have appropriate Food Safety Certification on file where required by local regulator</t>
  </si>
  <si>
    <t>Taco Bell Employee Health &amp; Illness Guidelines is posted visibly for employees</t>
  </si>
  <si>
    <t>Hot Time/Temperature Controlled for Safety (TCS) Foods must be held at or above 140°F (60°C).</t>
  </si>
  <si>
    <t>CM205</t>
  </si>
  <si>
    <t>Drive-thru window in good repair</t>
  </si>
  <si>
    <t>Pest Activity not present</t>
  </si>
  <si>
    <t>Cold holding and storage equipment temperature meets standard, is functioning PROPERL AND NEEDS NO REPAIR</t>
  </si>
  <si>
    <t>1 Most recent health department inspection report is available, and corrective actions completed on all health department critical non-conformance.</t>
  </si>
  <si>
    <t>RE-Audit</t>
  </si>
  <si>
    <t>DO103</t>
  </si>
  <si>
    <t>Bag is folded over, a sticker is placed on the bag, and customer name</t>
  </si>
  <si>
    <t>TR103</t>
  </si>
  <si>
    <t>GM not certified in role</t>
  </si>
  <si>
    <t>TR102</t>
  </si>
  <si>
    <t>Certification not available</t>
  </si>
  <si>
    <t>Team Member food safety training records meet brand standards</t>
  </si>
  <si>
    <t>Round 2</t>
  </si>
  <si>
    <t>EQ105</t>
  </si>
  <si>
    <t>EQ209</t>
  </si>
  <si>
    <t>Coffee machine is in good repair</t>
  </si>
  <si>
    <t>CM220</t>
  </si>
  <si>
    <t>Sinks (basins, sprayers, faucets) are in good repair</t>
  </si>
  <si>
    <t>CM221</t>
  </si>
  <si>
    <t>Plumbing, drains, mopsink and grease trap are in good repair</t>
  </si>
  <si>
    <t>CM124</t>
  </si>
  <si>
    <t>Trash receptacles (FOH and BOH) are clean</t>
  </si>
  <si>
    <t>CM227</t>
  </si>
  <si>
    <t>Heated cabinet and gaskets in good repair</t>
  </si>
  <si>
    <t>CM106</t>
  </si>
  <si>
    <t>POP &amp; Messaging is clean</t>
  </si>
  <si>
    <t>TR104</t>
  </si>
  <si>
    <t>Team Member certified in role</t>
  </si>
  <si>
    <t>PR101</t>
  </si>
  <si>
    <t>Kitchen  sightilness/counter clean</t>
  </si>
  <si>
    <t xml:space="preserve">PR109 </t>
  </si>
  <si>
    <t>Oil is clean and ready to fry</t>
  </si>
  <si>
    <t>PR107</t>
  </si>
  <si>
    <t>Packaging stocked on the line</t>
  </si>
  <si>
    <t>POS/KDS is well maintained</t>
  </si>
  <si>
    <t>TE202</t>
  </si>
  <si>
    <t>Round 3</t>
  </si>
  <si>
    <t>MS106</t>
  </si>
  <si>
    <t>Sauce Offered</t>
  </si>
  <si>
    <t>TE201</t>
  </si>
  <si>
    <t>Kiosk is in good repair</t>
  </si>
  <si>
    <t>EQ204</t>
  </si>
  <si>
    <t>Hot line in good repair</t>
  </si>
  <si>
    <t>PR105</t>
  </si>
  <si>
    <t>Ingredients in the right temperature zone</t>
  </si>
  <si>
    <t>PR113</t>
  </si>
  <si>
    <t>on-The Line Fudnamentals</t>
  </si>
  <si>
    <t>034797</t>
  </si>
  <si>
    <t>Fall River 2</t>
  </si>
  <si>
    <t>EQ201</t>
  </si>
  <si>
    <t>Melter melts within one cycle and  is in good repair</t>
  </si>
  <si>
    <t>EQ205</t>
  </si>
  <si>
    <t>Cold line and reach-in cooler are in good repair</t>
  </si>
  <si>
    <t>Cold line and reach-in cooler are clean</t>
  </si>
  <si>
    <t>EQ206</t>
  </si>
  <si>
    <t>EVO is in good repair</t>
  </si>
  <si>
    <t>Customer received what they ordered</t>
  </si>
  <si>
    <t>036495</t>
  </si>
  <si>
    <t>SE101</t>
  </si>
  <si>
    <t>Customer Greeted within 5 seconds</t>
  </si>
  <si>
    <t>SE104</t>
  </si>
  <si>
    <t>Order is repeated or confirmed on OCB with total</t>
  </si>
  <si>
    <t>SE105</t>
  </si>
  <si>
    <t>Friendly 2 part closing with eye contact</t>
  </si>
  <si>
    <t>SA101</t>
  </si>
  <si>
    <t>Teams are following Contactless Payment Procedures</t>
  </si>
  <si>
    <t>BI107</t>
  </si>
  <si>
    <t>Parking lot, landscaping &amp; sidewalks are clean</t>
  </si>
  <si>
    <t>SA104</t>
  </si>
  <si>
    <t>All visible employees are wearing masks, gloves &amp; meet appearance standards during their shift</t>
  </si>
  <si>
    <t>SE106</t>
  </si>
  <si>
    <t>Food fundamentals (meets appearance, looks full, finished right way)</t>
  </si>
  <si>
    <t>BI106</t>
  </si>
  <si>
    <t>Drive Thru Pad is clean &amp; maintained</t>
  </si>
  <si>
    <t>SA102</t>
  </si>
  <si>
    <t>Teams are following Contactless Service Procedures</t>
  </si>
  <si>
    <t>SA103</t>
  </si>
  <si>
    <t>Stickered and sealed (where stickers available/based on supply)</t>
  </si>
  <si>
    <t>BI101</t>
  </si>
  <si>
    <t>Restaurant messaging signage is visible and posted for customer to see that we are Open</t>
  </si>
  <si>
    <t>SE108</t>
  </si>
  <si>
    <t>Drive-thru Shop Time: Speed</t>
  </si>
  <si>
    <t>SE107</t>
  </si>
  <si>
    <t>BI104</t>
  </si>
  <si>
    <t>Drive Thru Menuboard is clean &amp; maintained</t>
  </si>
  <si>
    <t>SE103</t>
  </si>
  <si>
    <t>Sauce offered at time of order</t>
  </si>
  <si>
    <t>On The Line Fundamentals</t>
  </si>
  <si>
    <t>Melter melts within one cycle and is in good repair</t>
  </si>
  <si>
    <t>Cold line and reachin cooler are clean</t>
  </si>
  <si>
    <t>POP &amp; Messaging is Clean</t>
  </si>
  <si>
    <t>EVO in good repair</t>
  </si>
  <si>
    <t xml:space="preserve">TR104 </t>
  </si>
  <si>
    <t>Team Member cerified in role</t>
  </si>
  <si>
    <t>Heated cabinet &amp; gaskets are in good repair</t>
  </si>
  <si>
    <t>Current Taco Bell approved Weekly Pest Walk</t>
  </si>
  <si>
    <t>Team Member meet grooming and personal hygiene standards</t>
  </si>
  <si>
    <t>Approved chemicals are properly labeled, stored, and handled correctly</t>
  </si>
  <si>
    <t>Sinks (Sprayers, basins, faucets) are in good repair</t>
  </si>
  <si>
    <t>2.6a</t>
  </si>
  <si>
    <t>Restaurant is following COVID safety Procedures</t>
  </si>
  <si>
    <t>Dumpster area is free of debris and odor, maintained clean and in good repair</t>
  </si>
  <si>
    <t>Cold line and reachin cooler (including gaskets) are clean</t>
  </si>
  <si>
    <t>Re-Audits</t>
  </si>
  <si>
    <t>CM126</t>
  </si>
  <si>
    <t>Pans, Utensils &amp; smallwares stored on clean shelves</t>
  </si>
  <si>
    <t>Store</t>
  </si>
  <si>
    <t xml:space="preserve">Completed by Mark </t>
  </si>
  <si>
    <t>Completed by Coach</t>
  </si>
  <si>
    <t>OPS Modified Visits</t>
  </si>
  <si>
    <t>OPS Modified Visits -CJV</t>
  </si>
  <si>
    <t>SS102</t>
  </si>
  <si>
    <t>SS104</t>
  </si>
  <si>
    <t>Hot Time/Temperature Controlled for Safety (TCS) Foods must be held at or above 140°F (60°C)</t>
  </si>
  <si>
    <t>Food Safety</t>
  </si>
  <si>
    <t>FUN110</t>
  </si>
  <si>
    <t>Ingredients prepped and held the right way</t>
  </si>
  <si>
    <t>FUN110b</t>
  </si>
  <si>
    <t>Products observed properly time marked</t>
  </si>
  <si>
    <t>SS106</t>
  </si>
  <si>
    <t>Order delivered fast- 28 Day Trend</t>
  </si>
  <si>
    <t>BI108</t>
  </si>
  <si>
    <t>Outside of building is clean &amp; maintained</t>
  </si>
  <si>
    <t>FUN110c</t>
  </si>
  <si>
    <t>Ingredients properly prepped and meet quality standards</t>
  </si>
  <si>
    <t>SS101</t>
  </si>
  <si>
    <t>Customer greeted within 5 seconds (Customer Shop)</t>
  </si>
  <si>
    <t>SS100</t>
  </si>
  <si>
    <t>Food Meets Appearance</t>
  </si>
  <si>
    <t>FUN102</t>
  </si>
  <si>
    <t>FUN103</t>
  </si>
  <si>
    <t>Team is in right uniform</t>
  </si>
  <si>
    <t>BI102</t>
  </si>
  <si>
    <t>Exterior Permanent Lit signage is clean &amp; well maintained</t>
  </si>
  <si>
    <t>Drive-thru Menuboard/POP is clean &amp; maintained</t>
  </si>
  <si>
    <t>Parking lot, landscaping &amp; sidewalks are clean &amp; maintaine</t>
  </si>
  <si>
    <t>SS103</t>
  </si>
  <si>
    <t>FUN110a</t>
  </si>
  <si>
    <t>Rethermalizer procedures are properly followed</t>
  </si>
  <si>
    <t>Covid Procedures</t>
  </si>
  <si>
    <t>SS109</t>
  </si>
  <si>
    <t>OCB Cleaned and Maintained</t>
  </si>
  <si>
    <t>BI103</t>
  </si>
  <si>
    <t>4.2 Equipment in Good Repair</t>
  </si>
  <si>
    <t>Cutting Board extensions will be replaced by Todd once the 2nd size arrives in Mansfield</t>
  </si>
  <si>
    <t>WO Placed for Todd</t>
  </si>
  <si>
    <t>BI 108 Roof Tiles need cleaning</t>
  </si>
  <si>
    <t>Can not reasonable clean the terra coat tiles, with out risking damage to the roof substructure.</t>
  </si>
  <si>
    <t>BI 108 Clearance Bar</t>
  </si>
  <si>
    <t>Mark Will Deliver new Clearance Bar by 2/15</t>
  </si>
  <si>
    <t>BI 108 Paint</t>
  </si>
  <si>
    <t>WO PLaced</t>
  </si>
  <si>
    <t>WO, Placed for Todd</t>
  </si>
  <si>
    <t>4.2 Cutting Boards</t>
  </si>
  <si>
    <t>Can Not Reasonable Clean the Terra Cotta Tiles</t>
  </si>
  <si>
    <t>I will look into a way to paint the Tin Panels</t>
  </si>
  <si>
    <t>WO Placed</t>
  </si>
  <si>
    <t>BI 104 Peeling Paint DT menu Board</t>
  </si>
  <si>
    <t>Attempting to Update to DMB</t>
  </si>
  <si>
    <t>2.5 Missing Handwash signs</t>
  </si>
  <si>
    <t>Mark will get and give to Matt</t>
  </si>
  <si>
    <t>Notes</t>
  </si>
  <si>
    <t>Customer receives what they ordered</t>
  </si>
  <si>
    <t>SS110</t>
  </si>
  <si>
    <t>Boards on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</si>
</sst>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8"/>
      <color rgb="FF7030A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Bahnschrift"/>
      <family val="2"/>
    </font>
    <font>
      <sz val="11"/>
      <color theme="1"/>
      <name val="Arial"/>
      <family val="2"/>
    </font>
    <font>
      <b/>
      <sz val="11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9" fontId="4" fillId="3" borderId="0" xfId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9" fontId="2" fillId="3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/>
    <xf numFmtId="0" fontId="11" fillId="0" borderId="0" xfId="0" applyFont="1" applyAlignment="1"/>
    <xf numFmtId="1" fontId="12" fillId="4" borderId="1" xfId="0" applyNumberFormat="1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49" fontId="13" fillId="5" borderId="0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" fontId="13" fillId="5" borderId="2" xfId="0" applyNumberFormat="1" applyFont="1" applyFill="1" applyBorder="1" applyAlignment="1">
      <alignment horizontal="center"/>
    </xf>
    <xf numFmtId="49" fontId="13" fillId="5" borderId="2" xfId="0" applyNumberFormat="1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/>
    <xf numFmtId="0" fontId="7" fillId="6" borderId="2" xfId="0" applyFont="1" applyFill="1" applyBorder="1" applyAlignment="1">
      <alignment horizontal="right"/>
    </xf>
    <xf numFmtId="0" fontId="7" fillId="7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7" fillId="7" borderId="2" xfId="0" applyFont="1" applyFill="1" applyBorder="1" applyAlignment="1">
      <alignment horizontal="center"/>
    </xf>
    <xf numFmtId="0" fontId="7" fillId="0" borderId="2" xfId="0" applyFont="1" applyBorder="1"/>
    <xf numFmtId="0" fontId="7" fillId="2" borderId="2" xfId="0" applyFont="1" applyFill="1" applyBorder="1" applyAlignment="1">
      <alignment horizontal="center"/>
    </xf>
    <xf numFmtId="9" fontId="15" fillId="0" borderId="2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9" fontId="0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1" fontId="14" fillId="3" borderId="4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1" fontId="2" fillId="8" borderId="0" xfId="0" applyNumberFormat="1" applyFont="1" applyFill="1" applyAlignment="1">
      <alignment horizontal="center"/>
    </xf>
    <xf numFmtId="9" fontId="2" fillId="8" borderId="0" xfId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1" fontId="13" fillId="5" borderId="2" xfId="0" quotePrefix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13" fillId="9" borderId="2" xfId="0" applyNumberFormat="1" applyFont="1" applyFill="1" applyBorder="1" applyAlignment="1">
      <alignment horizontal="center"/>
    </xf>
    <xf numFmtId="49" fontId="13" fillId="9" borderId="2" xfId="0" applyNumberFormat="1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" fontId="2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13" fillId="7" borderId="2" xfId="0" applyNumberFormat="1" applyFont="1" applyFill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4" fillId="0" borderId="0" xfId="0" applyFont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0" fillId="10" borderId="2" xfId="0" applyFill="1" applyBorder="1"/>
    <xf numFmtId="0" fontId="14" fillId="1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wrapText="1"/>
    </xf>
    <xf numFmtId="0" fontId="21" fillId="7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22" fillId="0" borderId="0" xfId="0" applyFont="1"/>
    <xf numFmtId="0" fontId="25" fillId="0" borderId="5" xfId="0" applyFont="1" applyBorder="1" applyAlignment="1">
      <alignment wrapText="1"/>
    </xf>
    <xf numFmtId="0" fontId="25" fillId="0" borderId="7" xfId="0" applyFont="1" applyBorder="1"/>
    <xf numFmtId="0" fontId="25" fillId="10" borderId="8" xfId="0" applyFont="1" applyFill="1" applyBorder="1"/>
    <xf numFmtId="0" fontId="25" fillId="0" borderId="9" xfId="0" applyFont="1" applyBorder="1" applyAlignment="1">
      <alignment wrapText="1"/>
    </xf>
    <xf numFmtId="0" fontId="2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right" wrapText="1"/>
    </xf>
    <xf numFmtId="0" fontId="25" fillId="0" borderId="2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0" borderId="5" xfId="0" applyFont="1" applyBorder="1" applyAlignment="1">
      <alignment horizontal="right" wrapText="1"/>
    </xf>
    <xf numFmtId="0" fontId="0" fillId="0" borderId="5" xfId="0" applyBorder="1" applyAlignment="1">
      <alignment wrapText="1"/>
    </xf>
    <xf numFmtId="0" fontId="26" fillId="0" borderId="5" xfId="0" applyFont="1" applyBorder="1" applyAlignment="1">
      <alignment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10" borderId="2" xfId="0" applyFont="1" applyFill="1" applyBorder="1"/>
    <xf numFmtId="0" fontId="15" fillId="0" borderId="2" xfId="0" applyFont="1" applyBorder="1" applyAlignment="1">
      <alignment horizontal="center"/>
    </xf>
    <xf numFmtId="0" fontId="15" fillId="10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13FF3-F747-4757-B6A9-49F715A648A3}">
  <dimension ref="B3:L35"/>
  <sheetViews>
    <sheetView tabSelected="1" workbookViewId="0">
      <selection activeCell="K6" sqref="K6"/>
    </sheetView>
  </sheetViews>
  <sheetFormatPr defaultRowHeight="15" x14ac:dyDescent="0.25"/>
  <cols>
    <col min="3" max="3" width="16.42578125" bestFit="1" customWidth="1"/>
    <col min="4" max="5" width="8.85546875" style="1"/>
    <col min="6" max="6" width="9.140625" style="55"/>
  </cols>
  <sheetData>
    <row r="3" spans="2:12" ht="18.75" x14ac:dyDescent="0.3">
      <c r="D3" s="135" t="s">
        <v>165</v>
      </c>
      <c r="E3" s="135"/>
      <c r="F3" s="135" t="s">
        <v>275</v>
      </c>
      <c r="G3" s="135"/>
      <c r="H3" s="135" t="s">
        <v>299</v>
      </c>
      <c r="I3" s="135"/>
      <c r="K3" s="136" t="s">
        <v>366</v>
      </c>
      <c r="L3" s="136"/>
    </row>
    <row r="4" spans="2:12" ht="18.75" x14ac:dyDescent="0.3">
      <c r="B4" s="26" t="s">
        <v>92</v>
      </c>
      <c r="C4" s="27" t="s">
        <v>112</v>
      </c>
      <c r="D4" s="28" t="s">
        <v>164</v>
      </c>
      <c r="E4" s="28" t="s">
        <v>163</v>
      </c>
      <c r="F4" s="28" t="s">
        <v>164</v>
      </c>
      <c r="G4" s="28" t="s">
        <v>163</v>
      </c>
      <c r="H4" s="28" t="s">
        <v>164</v>
      </c>
      <c r="I4" s="28" t="s">
        <v>163</v>
      </c>
      <c r="K4" s="98" t="s">
        <v>164</v>
      </c>
      <c r="L4" s="98" t="s">
        <v>163</v>
      </c>
    </row>
    <row r="5" spans="2:12" ht="18" x14ac:dyDescent="0.25">
      <c r="B5" s="31" t="s">
        <v>113</v>
      </c>
      <c r="C5" s="32" t="s">
        <v>114</v>
      </c>
      <c r="D5" s="60"/>
      <c r="E5" s="60"/>
      <c r="F5" s="60"/>
      <c r="G5" s="68"/>
      <c r="H5" s="60"/>
      <c r="I5" s="60"/>
      <c r="K5" s="99"/>
      <c r="L5" s="99"/>
    </row>
    <row r="6" spans="2:12" ht="18" x14ac:dyDescent="0.25">
      <c r="B6" s="31" t="s">
        <v>115</v>
      </c>
      <c r="C6" s="32" t="s">
        <v>116</v>
      </c>
      <c r="D6" s="69">
        <v>2</v>
      </c>
      <c r="E6" s="69">
        <v>5</v>
      </c>
      <c r="F6" s="60"/>
      <c r="G6" s="68"/>
      <c r="H6" s="60"/>
      <c r="I6" s="60"/>
      <c r="K6" s="134">
        <v>4</v>
      </c>
      <c r="L6" s="134">
        <v>4</v>
      </c>
    </row>
    <row r="7" spans="2:12" ht="18" x14ac:dyDescent="0.25">
      <c r="B7" s="31" t="s">
        <v>117</v>
      </c>
      <c r="C7" s="32" t="s">
        <v>118</v>
      </c>
      <c r="D7" s="60"/>
      <c r="E7" s="60"/>
      <c r="F7" s="60"/>
      <c r="G7" s="68"/>
      <c r="H7" s="60"/>
      <c r="I7" s="60"/>
      <c r="K7" s="99"/>
      <c r="L7" s="99"/>
    </row>
    <row r="8" spans="2:12" ht="18" x14ac:dyDescent="0.25">
      <c r="B8" s="31" t="s">
        <v>119</v>
      </c>
      <c r="C8" s="32" t="s">
        <v>120</v>
      </c>
      <c r="D8" s="60">
        <v>2</v>
      </c>
      <c r="E8" s="60">
        <v>6</v>
      </c>
      <c r="F8" s="68"/>
      <c r="G8" s="68"/>
      <c r="H8" s="60"/>
      <c r="I8" s="60"/>
      <c r="K8" s="99"/>
      <c r="L8" s="99"/>
    </row>
    <row r="9" spans="2:12" ht="18" x14ac:dyDescent="0.25">
      <c r="B9" s="31" t="s">
        <v>121</v>
      </c>
      <c r="C9" s="32" t="s">
        <v>28</v>
      </c>
      <c r="D9" s="60">
        <v>3</v>
      </c>
      <c r="E9" s="60">
        <v>1</v>
      </c>
      <c r="F9" s="60"/>
      <c r="G9" s="68"/>
      <c r="H9" s="60"/>
      <c r="I9" s="60"/>
      <c r="K9" s="99"/>
      <c r="L9" s="99"/>
    </row>
    <row r="10" spans="2:12" ht="18" x14ac:dyDescent="0.25">
      <c r="B10" s="31" t="s">
        <v>122</v>
      </c>
      <c r="C10" s="32" t="s">
        <v>15</v>
      </c>
      <c r="D10" s="61">
        <v>5</v>
      </c>
      <c r="E10" s="61">
        <v>2</v>
      </c>
      <c r="F10" s="60"/>
      <c r="G10" s="68"/>
      <c r="H10" s="60"/>
      <c r="I10" s="60"/>
      <c r="K10" s="99"/>
      <c r="L10" s="99"/>
    </row>
    <row r="11" spans="2:12" ht="18" x14ac:dyDescent="0.25">
      <c r="B11" s="31" t="s">
        <v>123</v>
      </c>
      <c r="C11" s="32" t="s">
        <v>124</v>
      </c>
      <c r="D11" s="60">
        <v>5</v>
      </c>
      <c r="E11" s="61">
        <v>1</v>
      </c>
      <c r="F11" s="60"/>
      <c r="G11" s="68"/>
      <c r="H11" s="60"/>
      <c r="I11" s="60"/>
      <c r="K11" s="99"/>
      <c r="L11" s="99"/>
    </row>
    <row r="12" spans="2:12" ht="18" x14ac:dyDescent="0.25">
      <c r="B12" s="31" t="s">
        <v>125</v>
      </c>
      <c r="C12" s="32" t="s">
        <v>17</v>
      </c>
      <c r="D12" s="60">
        <v>6</v>
      </c>
      <c r="E12" s="60">
        <v>6</v>
      </c>
      <c r="F12" s="60"/>
      <c r="G12" s="68"/>
      <c r="H12" s="60"/>
      <c r="I12" s="60"/>
      <c r="K12" s="99"/>
      <c r="L12" s="99"/>
    </row>
    <row r="13" spans="2:12" ht="18" x14ac:dyDescent="0.25">
      <c r="B13" s="31" t="s">
        <v>126</v>
      </c>
      <c r="C13" s="32" t="s">
        <v>127</v>
      </c>
      <c r="D13" s="60"/>
      <c r="E13" s="60"/>
      <c r="F13" s="60"/>
      <c r="G13" s="68"/>
      <c r="H13" s="60"/>
      <c r="I13" s="60"/>
      <c r="K13" s="99"/>
      <c r="L13" s="99"/>
    </row>
    <row r="14" spans="2:12" ht="18" x14ac:dyDescent="0.25">
      <c r="B14" s="31" t="s">
        <v>128</v>
      </c>
      <c r="C14" s="32" t="s">
        <v>129</v>
      </c>
      <c r="D14" s="60">
        <v>6</v>
      </c>
      <c r="E14" s="60">
        <v>5</v>
      </c>
      <c r="F14" s="60"/>
      <c r="G14" s="68"/>
      <c r="H14" s="60"/>
      <c r="I14" s="60"/>
      <c r="K14" s="99"/>
      <c r="L14" s="99"/>
    </row>
    <row r="15" spans="2:12" ht="18" x14ac:dyDescent="0.25">
      <c r="B15" s="31" t="s">
        <v>130</v>
      </c>
      <c r="C15" s="32" t="s">
        <v>131</v>
      </c>
      <c r="D15" s="60"/>
      <c r="E15" s="60"/>
      <c r="F15" s="61"/>
      <c r="G15" s="68"/>
      <c r="H15" s="60"/>
      <c r="I15" s="60"/>
      <c r="K15" s="99"/>
      <c r="L15" s="99"/>
    </row>
    <row r="16" spans="2:12" ht="18" x14ac:dyDescent="0.25">
      <c r="B16" s="31" t="s">
        <v>132</v>
      </c>
      <c r="C16" s="32" t="s">
        <v>133</v>
      </c>
      <c r="D16" s="60">
        <v>3</v>
      </c>
      <c r="E16" s="60">
        <v>4</v>
      </c>
      <c r="F16" s="60"/>
      <c r="G16" s="68"/>
      <c r="H16" s="60"/>
      <c r="I16" s="60"/>
      <c r="K16" s="99"/>
      <c r="L16" s="99"/>
    </row>
    <row r="17" spans="2:12" ht="18" x14ac:dyDescent="0.25">
      <c r="B17" s="31" t="s">
        <v>134</v>
      </c>
      <c r="C17" s="32" t="s">
        <v>111</v>
      </c>
      <c r="D17" s="60">
        <v>4</v>
      </c>
      <c r="E17" s="60">
        <v>2</v>
      </c>
      <c r="F17" s="60"/>
      <c r="G17" s="68"/>
      <c r="H17" s="60"/>
      <c r="I17" s="60"/>
      <c r="K17" s="99"/>
      <c r="L17" s="99"/>
    </row>
    <row r="18" spans="2:12" ht="18" x14ac:dyDescent="0.25">
      <c r="B18" s="31" t="s">
        <v>135</v>
      </c>
      <c r="C18" s="32" t="s">
        <v>136</v>
      </c>
      <c r="D18" s="60">
        <v>1</v>
      </c>
      <c r="E18" s="60">
        <v>2</v>
      </c>
      <c r="F18" s="60"/>
      <c r="G18" s="68"/>
      <c r="H18" s="60"/>
      <c r="I18" s="60"/>
      <c r="K18" s="99"/>
      <c r="L18" s="99"/>
    </row>
    <row r="19" spans="2:12" ht="18" x14ac:dyDescent="0.25">
      <c r="B19" s="31" t="s">
        <v>137</v>
      </c>
      <c r="C19" s="32" t="s">
        <v>138</v>
      </c>
      <c r="D19" s="60">
        <v>2</v>
      </c>
      <c r="E19" s="60">
        <v>0</v>
      </c>
      <c r="F19" s="60"/>
      <c r="G19" s="68"/>
      <c r="H19" s="60"/>
      <c r="I19" s="60"/>
      <c r="K19" s="99"/>
      <c r="L19" s="99"/>
    </row>
    <row r="20" spans="2:12" ht="18" x14ac:dyDescent="0.25">
      <c r="B20" s="31" t="s">
        <v>140</v>
      </c>
      <c r="C20" s="32" t="s">
        <v>141</v>
      </c>
      <c r="D20" s="60">
        <v>1</v>
      </c>
      <c r="E20" s="60">
        <v>3</v>
      </c>
      <c r="F20" s="60"/>
      <c r="G20" s="68"/>
      <c r="H20" s="60"/>
      <c r="I20" s="60"/>
      <c r="K20" s="99"/>
      <c r="L20" s="99"/>
    </row>
    <row r="21" spans="2:12" ht="18" x14ac:dyDescent="0.25">
      <c r="B21" s="31" t="s">
        <v>142</v>
      </c>
      <c r="C21" s="32" t="s">
        <v>143</v>
      </c>
      <c r="D21" s="60">
        <v>4</v>
      </c>
      <c r="E21" s="60">
        <v>5</v>
      </c>
      <c r="F21" s="60"/>
      <c r="G21" s="68"/>
      <c r="H21" s="60"/>
      <c r="I21" s="60"/>
      <c r="K21" s="99"/>
      <c r="L21" s="99"/>
    </row>
    <row r="22" spans="2:12" ht="18" x14ac:dyDescent="0.25">
      <c r="B22" s="92" t="s">
        <v>144</v>
      </c>
      <c r="C22" s="93" t="s">
        <v>145</v>
      </c>
      <c r="D22" s="60"/>
      <c r="E22" s="60"/>
      <c r="F22" s="60"/>
      <c r="G22" s="68"/>
      <c r="H22" s="60"/>
      <c r="I22" s="60"/>
      <c r="K22" s="99"/>
      <c r="L22" s="99"/>
    </row>
    <row r="23" spans="2:12" ht="18" x14ac:dyDescent="0.25">
      <c r="B23" s="31" t="s">
        <v>146</v>
      </c>
      <c r="C23" s="32" t="s">
        <v>147</v>
      </c>
      <c r="D23" s="60">
        <v>3</v>
      </c>
      <c r="E23" s="60">
        <v>2</v>
      </c>
      <c r="F23" s="60"/>
      <c r="G23" s="68"/>
      <c r="H23" s="60"/>
      <c r="I23" s="60"/>
      <c r="K23" s="99"/>
      <c r="L23" s="99"/>
    </row>
    <row r="24" spans="2:12" ht="18" x14ac:dyDescent="0.25">
      <c r="B24" s="31" t="s">
        <v>148</v>
      </c>
      <c r="C24" s="32" t="s">
        <v>149</v>
      </c>
      <c r="D24" s="60">
        <v>2</v>
      </c>
      <c r="E24" s="60">
        <v>6</v>
      </c>
      <c r="F24" s="60"/>
      <c r="G24" s="68"/>
      <c r="H24" s="60"/>
      <c r="I24" s="60"/>
      <c r="K24" s="99"/>
      <c r="L24" s="99"/>
    </row>
    <row r="25" spans="2:12" ht="18" x14ac:dyDescent="0.25">
      <c r="B25" s="31" t="s">
        <v>150</v>
      </c>
      <c r="C25" s="32" t="s">
        <v>151</v>
      </c>
      <c r="D25" s="60">
        <v>4</v>
      </c>
      <c r="E25" s="60">
        <v>4</v>
      </c>
      <c r="F25" s="69"/>
      <c r="G25" s="105"/>
      <c r="H25" s="60"/>
      <c r="I25" s="60"/>
      <c r="K25" s="100"/>
      <c r="L25" s="100"/>
    </row>
    <row r="26" spans="2:12" ht="18" x14ac:dyDescent="0.25">
      <c r="B26" s="31" t="s">
        <v>152</v>
      </c>
      <c r="C26" s="32" t="s">
        <v>153</v>
      </c>
      <c r="D26" s="69"/>
      <c r="E26" s="69"/>
      <c r="F26" s="60"/>
      <c r="G26" s="68"/>
      <c r="H26" s="60"/>
      <c r="I26" s="60"/>
      <c r="K26" s="99"/>
      <c r="L26" s="99"/>
    </row>
    <row r="27" spans="2:12" ht="18" x14ac:dyDescent="0.25">
      <c r="B27" s="31" t="s">
        <v>154</v>
      </c>
      <c r="C27" s="32" t="s">
        <v>155</v>
      </c>
      <c r="D27" s="60">
        <v>4</v>
      </c>
      <c r="E27" s="60">
        <v>6</v>
      </c>
      <c r="F27" s="60"/>
      <c r="G27" s="68"/>
      <c r="H27" s="60"/>
      <c r="I27" s="60"/>
      <c r="K27" s="99"/>
      <c r="L27" s="99"/>
    </row>
    <row r="28" spans="2:12" ht="18" x14ac:dyDescent="0.25">
      <c r="B28" s="31" t="s">
        <v>156</v>
      </c>
      <c r="C28" s="32" t="s">
        <v>157</v>
      </c>
      <c r="D28" s="60">
        <v>1</v>
      </c>
      <c r="E28" s="60">
        <v>3</v>
      </c>
      <c r="F28" s="60"/>
      <c r="G28" s="68"/>
      <c r="H28" s="60"/>
      <c r="I28" s="60"/>
      <c r="K28" s="99"/>
      <c r="L28" s="99"/>
    </row>
    <row r="29" spans="2:12" ht="18" x14ac:dyDescent="0.25">
      <c r="B29" s="31" t="s">
        <v>158</v>
      </c>
      <c r="C29" s="32" t="s">
        <v>159</v>
      </c>
      <c r="D29" s="60">
        <v>2</v>
      </c>
      <c r="E29" s="60">
        <v>2</v>
      </c>
      <c r="F29" s="60"/>
      <c r="G29" s="68"/>
      <c r="H29" s="60"/>
      <c r="I29" s="60"/>
      <c r="K29" s="99"/>
      <c r="L29" s="99"/>
    </row>
    <row r="30" spans="2:12" ht="18" x14ac:dyDescent="0.25">
      <c r="B30" s="31" t="s">
        <v>160</v>
      </c>
      <c r="C30" s="32" t="s">
        <v>96</v>
      </c>
      <c r="D30" s="60">
        <v>1</v>
      </c>
      <c r="E30" s="60">
        <v>3</v>
      </c>
      <c r="F30" s="60"/>
      <c r="G30" s="68"/>
      <c r="H30" s="60"/>
      <c r="I30" s="60"/>
      <c r="K30" s="99"/>
      <c r="L30" s="99"/>
    </row>
    <row r="31" spans="2:12" ht="18" x14ac:dyDescent="0.25">
      <c r="B31" s="31" t="s">
        <v>161</v>
      </c>
      <c r="C31" s="32" t="s">
        <v>162</v>
      </c>
      <c r="D31" s="60">
        <v>1</v>
      </c>
      <c r="E31" s="60">
        <v>2</v>
      </c>
      <c r="F31" s="60"/>
      <c r="G31" s="68"/>
      <c r="H31" s="60"/>
      <c r="I31" s="60"/>
      <c r="K31" s="99"/>
      <c r="L31" s="99"/>
    </row>
    <row r="32" spans="2:12" ht="18" x14ac:dyDescent="0.25">
      <c r="B32" s="70" t="s">
        <v>310</v>
      </c>
      <c r="C32" s="32" t="s">
        <v>311</v>
      </c>
      <c r="D32" s="60">
        <v>3</v>
      </c>
      <c r="E32" s="60">
        <v>2</v>
      </c>
      <c r="F32" s="60"/>
      <c r="G32" s="68"/>
      <c r="H32" s="60"/>
      <c r="I32" s="60"/>
      <c r="K32" s="99"/>
      <c r="L32" s="99"/>
    </row>
    <row r="33" spans="2:12" ht="18" x14ac:dyDescent="0.25">
      <c r="B33" s="70" t="s">
        <v>320</v>
      </c>
      <c r="C33" s="32" t="s">
        <v>34</v>
      </c>
      <c r="D33" s="60">
        <v>4</v>
      </c>
      <c r="E33" s="61">
        <v>4</v>
      </c>
      <c r="F33" s="61"/>
      <c r="G33" s="68"/>
      <c r="H33" s="60"/>
      <c r="I33" s="60"/>
      <c r="K33" s="99"/>
      <c r="L33" s="99"/>
    </row>
    <row r="35" spans="2:12" ht="18" x14ac:dyDescent="0.25">
      <c r="C35" s="29" t="s">
        <v>166</v>
      </c>
      <c r="D35" s="33">
        <f>AVERAGE(D5:D33)</f>
        <v>3</v>
      </c>
      <c r="E35" s="33">
        <f>AVERAGE(E5:E33)</f>
        <v>3.3043478260869565</v>
      </c>
      <c r="F35" s="33" t="e">
        <f>AVERAGE(F5:F33)</f>
        <v>#DIV/0!</v>
      </c>
      <c r="G35" s="33" t="e">
        <f>AVERAGE(G5:G33)</f>
        <v>#DIV/0!</v>
      </c>
      <c r="H35" s="33" t="e">
        <f t="shared" ref="H35:I35" si="0">AVERAGE(H5:H33)</f>
        <v>#DIV/0!</v>
      </c>
      <c r="I35" s="33" t="e">
        <f t="shared" si="0"/>
        <v>#DIV/0!</v>
      </c>
    </row>
  </sheetData>
  <sortState xmlns:xlrd2="http://schemas.microsoft.com/office/spreadsheetml/2017/richdata2" ref="B5:I33">
    <sortCondition ref="B5:B33"/>
  </sortState>
  <mergeCells count="4">
    <mergeCell ref="D3:E3"/>
    <mergeCell ref="F3:G3"/>
    <mergeCell ref="H3:I3"/>
    <mergeCell ref="K3:L3"/>
  </mergeCells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1447F-347F-4E12-9CE5-DFBE85890887}">
  <dimension ref="B1:AI39"/>
  <sheetViews>
    <sheetView workbookViewId="0">
      <pane xSplit="2" ySplit="4" topLeftCell="C10" activePane="bottomRight" state="frozen"/>
      <selection pane="topRight" activeCell="C1" sqref="C1"/>
      <selection pane="bottomLeft" activeCell="A3" sqref="A3"/>
      <selection pane="bottomRight" activeCell="I20" sqref="I20"/>
    </sheetView>
  </sheetViews>
  <sheetFormatPr defaultRowHeight="15" x14ac:dyDescent="0.25"/>
  <cols>
    <col min="2" max="2" width="26.85546875" bestFit="1" customWidth="1"/>
    <col min="3" max="3" width="49.7109375" customWidth="1"/>
    <col min="4" max="4" width="10" style="17" bestFit="1" customWidth="1"/>
    <col min="5" max="5" width="7.140625" style="17" bestFit="1" customWidth="1"/>
    <col min="6" max="6" width="8.85546875" style="87"/>
    <col min="7" max="16" width="6" style="87" bestFit="1" customWidth="1"/>
    <col min="17" max="17" width="5" style="87" bestFit="1" customWidth="1"/>
    <col min="18" max="18" width="6" style="87" bestFit="1" customWidth="1"/>
    <col min="19" max="19" width="5" style="87" bestFit="1" customWidth="1"/>
    <col min="20" max="20" width="6" style="87" bestFit="1" customWidth="1"/>
    <col min="21" max="22" width="5" style="87" bestFit="1" customWidth="1"/>
    <col min="23" max="23" width="6" style="87" bestFit="1" customWidth="1"/>
    <col min="24" max="24" width="5" style="87" bestFit="1" customWidth="1"/>
    <col min="25" max="25" width="6" style="87" bestFit="1" customWidth="1"/>
    <col min="26" max="26" width="8.85546875" style="87"/>
    <col min="27" max="35" width="8.85546875" style="1"/>
  </cols>
  <sheetData>
    <row r="1" spans="2:14" ht="23.25" x14ac:dyDescent="0.35">
      <c r="B1" s="41" t="str">
        <f>'Top R1'!B2</f>
        <v>Total CORE Audits</v>
      </c>
      <c r="C1" s="42">
        <f>'Top R1'!C2</f>
        <v>23</v>
      </c>
    </row>
    <row r="4" spans="2:14" ht="23.25" x14ac:dyDescent="0.35">
      <c r="B4" s="137" t="s">
        <v>257</v>
      </c>
      <c r="C4" s="137"/>
      <c r="D4" s="137"/>
      <c r="E4" s="137"/>
      <c r="F4" s="137"/>
      <c r="G4" s="137"/>
    </row>
    <row r="5" spans="2:14" ht="23.25" x14ac:dyDescent="0.35">
      <c r="B5" s="51"/>
      <c r="C5" s="51"/>
      <c r="D5" s="17" t="s">
        <v>90</v>
      </c>
      <c r="E5" s="17" t="s">
        <v>91</v>
      </c>
      <c r="F5" s="87" t="s">
        <v>92</v>
      </c>
      <c r="G5" s="88"/>
    </row>
    <row r="6" spans="2:14" x14ac:dyDescent="0.25">
      <c r="B6">
        <v>6.2</v>
      </c>
      <c r="C6" t="s">
        <v>235</v>
      </c>
      <c r="D6" s="17">
        <f>COUNT(F6:AX6)</f>
        <v>0</v>
      </c>
      <c r="E6" s="18">
        <f>SUM(D6/All!$D$35)</f>
        <v>0</v>
      </c>
    </row>
    <row r="7" spans="2:14" x14ac:dyDescent="0.25">
      <c r="B7">
        <v>6.3</v>
      </c>
      <c r="C7" t="s">
        <v>261</v>
      </c>
      <c r="D7" s="17">
        <f>COUNT(F7:AX7)</f>
        <v>0</v>
      </c>
      <c r="E7" s="18">
        <f>SUM(D7/All!$D$35)</f>
        <v>0</v>
      </c>
    </row>
    <row r="9" spans="2:14" ht="23.25" x14ac:dyDescent="0.35">
      <c r="B9" s="137" t="s">
        <v>237</v>
      </c>
      <c r="C9" s="137"/>
      <c r="D9" s="137"/>
      <c r="E9" s="137"/>
      <c r="F9" s="137"/>
      <c r="G9" s="137"/>
    </row>
    <row r="11" spans="2:14" x14ac:dyDescent="0.25">
      <c r="B11" s="19" t="s">
        <v>89</v>
      </c>
      <c r="C11" s="19" t="s">
        <v>88</v>
      </c>
      <c r="D11" s="17" t="s">
        <v>90</v>
      </c>
      <c r="E11" s="17" t="s">
        <v>91</v>
      </c>
      <c r="F11" s="87" t="s">
        <v>92</v>
      </c>
    </row>
    <row r="12" spans="2:14" x14ac:dyDescent="0.25">
      <c r="B12">
        <v>4.0999999999999996</v>
      </c>
      <c r="C12" t="s">
        <v>239</v>
      </c>
      <c r="D12" s="89">
        <f t="shared" ref="D12:D39" si="0">COUNT(F12:AX12)</f>
        <v>9</v>
      </c>
      <c r="E12" s="18">
        <f>SUM(D12/All!$D$35)</f>
        <v>3</v>
      </c>
      <c r="F12" s="87">
        <v>36495</v>
      </c>
      <c r="G12" s="87">
        <v>2111</v>
      </c>
      <c r="H12" s="87">
        <v>4955</v>
      </c>
      <c r="I12" s="87">
        <v>4456</v>
      </c>
      <c r="J12" s="87">
        <v>5761</v>
      </c>
      <c r="K12" s="87">
        <v>4101</v>
      </c>
      <c r="L12" s="87">
        <v>5261</v>
      </c>
      <c r="M12" s="87">
        <v>29486</v>
      </c>
      <c r="N12" s="87">
        <v>28560</v>
      </c>
    </row>
    <row r="13" spans="2:14" x14ac:dyDescent="0.25">
      <c r="B13">
        <v>2.5</v>
      </c>
      <c r="C13" t="s">
        <v>246</v>
      </c>
      <c r="D13" s="17">
        <f t="shared" si="0"/>
        <v>6</v>
      </c>
      <c r="E13" s="18">
        <f>SUM(D13/All!$D$35)</f>
        <v>2</v>
      </c>
      <c r="F13" s="87">
        <v>36495</v>
      </c>
      <c r="G13" s="87">
        <v>4955</v>
      </c>
      <c r="H13" s="87">
        <v>31746</v>
      </c>
      <c r="I13" s="87">
        <v>5140</v>
      </c>
      <c r="J13" s="87">
        <v>5261</v>
      </c>
      <c r="K13" s="87">
        <v>29474</v>
      </c>
    </row>
    <row r="14" spans="2:14" x14ac:dyDescent="0.25">
      <c r="B14">
        <v>5.2</v>
      </c>
      <c r="C14" t="s">
        <v>242</v>
      </c>
      <c r="D14" s="89">
        <f t="shared" si="0"/>
        <v>7</v>
      </c>
      <c r="E14" s="18">
        <f>SUM(D14/All!$D$35)</f>
        <v>2.3333333333333335</v>
      </c>
      <c r="F14" s="87">
        <v>4955</v>
      </c>
      <c r="G14" s="87">
        <v>4456</v>
      </c>
      <c r="H14" s="87">
        <v>5761</v>
      </c>
      <c r="I14" s="87">
        <v>4101</v>
      </c>
      <c r="J14" s="87">
        <v>29474</v>
      </c>
      <c r="K14" s="87">
        <v>2055</v>
      </c>
      <c r="L14" s="87">
        <v>29486</v>
      </c>
    </row>
    <row r="15" spans="2:14" x14ac:dyDescent="0.25">
      <c r="B15">
        <v>8.1</v>
      </c>
      <c r="C15" t="s">
        <v>248</v>
      </c>
      <c r="D15" s="17">
        <f t="shared" si="0"/>
        <v>5</v>
      </c>
      <c r="E15" s="18">
        <f>SUM(D15/All!$D$35)</f>
        <v>1.6666666666666667</v>
      </c>
      <c r="F15" s="87">
        <v>4955</v>
      </c>
      <c r="G15" s="87">
        <v>31746</v>
      </c>
      <c r="H15" s="87">
        <v>4456</v>
      </c>
      <c r="I15" s="87">
        <v>5140</v>
      </c>
      <c r="J15" s="87">
        <v>2055</v>
      </c>
    </row>
    <row r="16" spans="2:14" x14ac:dyDescent="0.25">
      <c r="B16">
        <v>5.0999999999999996</v>
      </c>
      <c r="C16" t="s">
        <v>247</v>
      </c>
      <c r="D16" s="17">
        <f t="shared" si="0"/>
        <v>6</v>
      </c>
      <c r="E16" s="18">
        <f>SUM(D16/All!$D$35)</f>
        <v>2</v>
      </c>
      <c r="F16" s="87">
        <v>2111</v>
      </c>
      <c r="G16" s="87">
        <v>31746</v>
      </c>
      <c r="H16" s="87">
        <v>5761</v>
      </c>
      <c r="I16" s="87">
        <v>4101</v>
      </c>
      <c r="J16" s="87">
        <v>29486</v>
      </c>
      <c r="K16" s="87">
        <v>28560</v>
      </c>
    </row>
    <row r="17" spans="2:10" x14ac:dyDescent="0.25">
      <c r="B17">
        <v>4.2</v>
      </c>
      <c r="C17" t="s">
        <v>244</v>
      </c>
      <c r="D17" s="89">
        <f t="shared" si="0"/>
        <v>5</v>
      </c>
      <c r="E17" s="18">
        <f>SUM(D17/All!$D$35)</f>
        <v>1.6666666666666667</v>
      </c>
      <c r="F17" s="87">
        <v>2111</v>
      </c>
      <c r="G17" s="87">
        <v>31746</v>
      </c>
      <c r="H17" s="87">
        <v>5140</v>
      </c>
      <c r="I17" s="87">
        <v>29474</v>
      </c>
      <c r="J17" s="87">
        <v>28560</v>
      </c>
    </row>
    <row r="18" spans="2:10" x14ac:dyDescent="0.25">
      <c r="B18">
        <v>2.2000000000000002</v>
      </c>
      <c r="C18" t="s">
        <v>258</v>
      </c>
      <c r="D18" s="17">
        <f t="shared" si="0"/>
        <v>5</v>
      </c>
      <c r="E18" s="18">
        <f>SUM(D18/All!$D$35)</f>
        <v>1.6666666666666667</v>
      </c>
      <c r="F18" s="87">
        <v>2111</v>
      </c>
      <c r="G18" s="87">
        <v>4955</v>
      </c>
      <c r="H18" s="87">
        <v>29474</v>
      </c>
      <c r="I18" s="87">
        <v>2055</v>
      </c>
      <c r="J18" s="87">
        <v>28560</v>
      </c>
    </row>
    <row r="19" spans="2:10" x14ac:dyDescent="0.25">
      <c r="B19">
        <v>5.3</v>
      </c>
      <c r="C19" t="s">
        <v>240</v>
      </c>
      <c r="D19" s="89">
        <f t="shared" si="0"/>
        <v>4</v>
      </c>
      <c r="E19" s="18">
        <f>SUM(D19/All!$D$35)</f>
        <v>1.3333333333333333</v>
      </c>
      <c r="F19" s="87">
        <v>31746</v>
      </c>
      <c r="G19" s="87">
        <v>29474</v>
      </c>
      <c r="H19" s="87">
        <v>2055</v>
      </c>
      <c r="I19" s="87">
        <v>28560</v>
      </c>
    </row>
    <row r="20" spans="2:10" x14ac:dyDescent="0.25">
      <c r="B20">
        <v>5.1100000000000003</v>
      </c>
      <c r="C20" t="s">
        <v>251</v>
      </c>
      <c r="D20" s="17">
        <f t="shared" si="0"/>
        <v>2</v>
      </c>
      <c r="E20" s="18">
        <f>SUM(D20/All!$D$35)</f>
        <v>0.66666666666666663</v>
      </c>
      <c r="F20" s="87">
        <v>4955</v>
      </c>
      <c r="G20" s="87">
        <v>5261</v>
      </c>
    </row>
    <row r="21" spans="2:10" x14ac:dyDescent="0.25">
      <c r="B21">
        <v>1.3</v>
      </c>
      <c r="C21" t="s">
        <v>253</v>
      </c>
      <c r="D21" s="17">
        <f t="shared" si="0"/>
        <v>3</v>
      </c>
      <c r="E21" s="18">
        <f>SUM(D21/All!$D$35)</f>
        <v>1</v>
      </c>
      <c r="F21" s="87">
        <v>31746</v>
      </c>
      <c r="G21" s="87">
        <v>5261</v>
      </c>
      <c r="H21" s="87">
        <v>28560</v>
      </c>
    </row>
    <row r="22" spans="2:10" x14ac:dyDescent="0.25">
      <c r="B22">
        <v>5.9</v>
      </c>
      <c r="C22" t="s">
        <v>249</v>
      </c>
      <c r="D22" s="17">
        <f t="shared" si="0"/>
        <v>2</v>
      </c>
      <c r="E22" s="18">
        <f>SUM(D22/All!$D$35)</f>
        <v>0.66666666666666663</v>
      </c>
      <c r="F22" s="87">
        <v>2111</v>
      </c>
      <c r="G22" s="87">
        <v>2055</v>
      </c>
    </row>
    <row r="23" spans="2:10" x14ac:dyDescent="0.25">
      <c r="B23">
        <v>1.4</v>
      </c>
      <c r="C23" t="s">
        <v>256</v>
      </c>
      <c r="D23" s="89">
        <f t="shared" si="0"/>
        <v>3</v>
      </c>
      <c r="E23" s="18">
        <f>SUM(D23/All!$D$35)</f>
        <v>1</v>
      </c>
      <c r="F23" s="87">
        <v>4101</v>
      </c>
      <c r="G23" s="87">
        <v>2055</v>
      </c>
      <c r="H23" s="87">
        <v>29486</v>
      </c>
    </row>
    <row r="24" spans="2:10" x14ac:dyDescent="0.25">
      <c r="B24">
        <v>2.4</v>
      </c>
      <c r="C24" t="s">
        <v>236</v>
      </c>
      <c r="D24" s="89">
        <f t="shared" si="0"/>
        <v>2</v>
      </c>
      <c r="E24" s="18">
        <f>SUM(D24/All!$D$35)</f>
        <v>0.66666666666666663</v>
      </c>
      <c r="F24" s="87">
        <v>4456</v>
      </c>
      <c r="G24" s="87">
        <v>2055</v>
      </c>
    </row>
    <row r="25" spans="2:10" x14ac:dyDescent="0.25">
      <c r="B25">
        <v>9.1999999999999993</v>
      </c>
      <c r="C25" t="s">
        <v>245</v>
      </c>
      <c r="D25" s="89">
        <f t="shared" si="0"/>
        <v>2</v>
      </c>
      <c r="E25" s="18">
        <f>SUM(D25/All!$D$35)</f>
        <v>0.66666666666666663</v>
      </c>
      <c r="F25" s="87">
        <v>31746</v>
      </c>
      <c r="G25" s="87">
        <v>29474</v>
      </c>
    </row>
    <row r="26" spans="2:10" x14ac:dyDescent="0.25">
      <c r="B26">
        <v>9.3000000000000007</v>
      </c>
      <c r="C26" t="s">
        <v>243</v>
      </c>
      <c r="D26" s="89">
        <f t="shared" si="0"/>
        <v>1</v>
      </c>
      <c r="E26" s="18">
        <f>SUM(D26/All!$D$35)</f>
        <v>0.33333333333333331</v>
      </c>
      <c r="F26" s="87">
        <v>2111</v>
      </c>
    </row>
    <row r="27" spans="2:10" x14ac:dyDescent="0.25">
      <c r="B27">
        <v>10.199999999999999</v>
      </c>
      <c r="C27" t="s">
        <v>250</v>
      </c>
      <c r="D27" s="17">
        <f t="shared" si="0"/>
        <v>1</v>
      </c>
      <c r="E27" s="18">
        <f>SUM(D27/All!$D$35)</f>
        <v>0.33333333333333331</v>
      </c>
      <c r="F27" s="87">
        <v>4955</v>
      </c>
    </row>
    <row r="28" spans="2:10" x14ac:dyDescent="0.25">
      <c r="B28">
        <v>6.2</v>
      </c>
      <c r="C28" t="s">
        <v>235</v>
      </c>
      <c r="D28" s="89">
        <f t="shared" si="0"/>
        <v>2</v>
      </c>
      <c r="E28" s="18">
        <f>SUM(D28/All!$D$35)</f>
        <v>0.66666666666666663</v>
      </c>
      <c r="F28" s="87">
        <v>2055</v>
      </c>
      <c r="G28" s="87">
        <v>29486</v>
      </c>
    </row>
    <row r="29" spans="2:10" x14ac:dyDescent="0.25">
      <c r="B29">
        <v>6.6</v>
      </c>
      <c r="C29" t="s">
        <v>241</v>
      </c>
      <c r="D29" s="89">
        <f t="shared" si="0"/>
        <v>0</v>
      </c>
      <c r="E29" s="18">
        <f>SUM(D29/All!$D$35)</f>
        <v>0</v>
      </c>
    </row>
    <row r="30" spans="2:10" x14ac:dyDescent="0.25">
      <c r="B30">
        <v>2.2999999999999998</v>
      </c>
      <c r="C30" t="s">
        <v>238</v>
      </c>
      <c r="D30" s="89">
        <f t="shared" si="0"/>
        <v>0</v>
      </c>
      <c r="E30" s="18">
        <f>SUM(D30/All!$D$35)</f>
        <v>0</v>
      </c>
    </row>
    <row r="31" spans="2:10" x14ac:dyDescent="0.25">
      <c r="B31">
        <v>6.8</v>
      </c>
      <c r="C31" t="s">
        <v>252</v>
      </c>
      <c r="D31" s="17">
        <f t="shared" si="0"/>
        <v>0</v>
      </c>
      <c r="E31" s="18">
        <f>SUM(D31/All!$D$35)</f>
        <v>0</v>
      </c>
    </row>
    <row r="32" spans="2:10" x14ac:dyDescent="0.25">
      <c r="B32">
        <v>4.3</v>
      </c>
      <c r="C32" t="s">
        <v>254</v>
      </c>
      <c r="D32" s="17">
        <f t="shared" si="0"/>
        <v>1</v>
      </c>
      <c r="E32" s="18">
        <f>SUM(D32/All!$D$35)</f>
        <v>0.33333333333333331</v>
      </c>
      <c r="F32" s="87">
        <v>28560</v>
      </c>
    </row>
    <row r="33" spans="2:5" x14ac:dyDescent="0.25">
      <c r="B33">
        <v>1.6</v>
      </c>
      <c r="C33" t="s">
        <v>260</v>
      </c>
      <c r="D33" s="17">
        <f t="shared" si="0"/>
        <v>0</v>
      </c>
      <c r="E33" s="18">
        <f>SUM(D33/All!$D$35)</f>
        <v>0</v>
      </c>
    </row>
    <row r="34" spans="2:5" x14ac:dyDescent="0.25">
      <c r="B34">
        <v>5.4</v>
      </c>
      <c r="C34" t="s">
        <v>255</v>
      </c>
      <c r="D34" s="17">
        <f t="shared" si="0"/>
        <v>0</v>
      </c>
      <c r="E34" s="18">
        <f>SUM(D34/All!$D$35)</f>
        <v>0</v>
      </c>
    </row>
    <row r="35" spans="2:5" x14ac:dyDescent="0.25">
      <c r="B35">
        <v>1.1000000000000001</v>
      </c>
      <c r="C35" t="s">
        <v>266</v>
      </c>
      <c r="D35" s="89">
        <f t="shared" si="0"/>
        <v>0</v>
      </c>
      <c r="E35" s="18">
        <f>SUM(D35/All!$D$35)</f>
        <v>0</v>
      </c>
    </row>
    <row r="36" spans="2:5" x14ac:dyDescent="0.25">
      <c r="B36">
        <v>1.2</v>
      </c>
      <c r="C36" t="s">
        <v>259</v>
      </c>
      <c r="D36" s="17">
        <f t="shared" si="0"/>
        <v>0</v>
      </c>
      <c r="E36" s="18">
        <f>SUM(D36/All!$D$35)</f>
        <v>0</v>
      </c>
    </row>
    <row r="37" spans="2:5" x14ac:dyDescent="0.25">
      <c r="B37">
        <v>7.1</v>
      </c>
      <c r="C37" t="s">
        <v>265</v>
      </c>
      <c r="D37" s="89">
        <f t="shared" si="0"/>
        <v>0</v>
      </c>
      <c r="E37" s="18">
        <f>SUM(D37/All!$D$35)</f>
        <v>0</v>
      </c>
    </row>
    <row r="38" spans="2:5" x14ac:dyDescent="0.25">
      <c r="B38">
        <v>9.1</v>
      </c>
      <c r="C38" t="s">
        <v>264</v>
      </c>
      <c r="D38" s="89">
        <f t="shared" si="0"/>
        <v>0</v>
      </c>
      <c r="E38" s="18">
        <f>SUM(D38/All!$D$35)</f>
        <v>0</v>
      </c>
    </row>
    <row r="39" spans="2:5" x14ac:dyDescent="0.25">
      <c r="B39">
        <v>1.5</v>
      </c>
      <c r="C39" t="s">
        <v>274</v>
      </c>
      <c r="D39" s="89">
        <f t="shared" si="0"/>
        <v>0</v>
      </c>
      <c r="E39" s="18">
        <f>SUM(D39/All!$D$35)</f>
        <v>0</v>
      </c>
    </row>
  </sheetData>
  <autoFilter ref="B11:F38" xr:uid="{E74B386B-240C-480D-AB44-C8CE2EB00435}"/>
  <sortState xmlns:xlrd2="http://schemas.microsoft.com/office/spreadsheetml/2017/richdata2" ref="B12:N39">
    <sortCondition descending="1" ref="E12:E39"/>
  </sortState>
  <mergeCells count="2">
    <mergeCell ref="B9:G9"/>
    <mergeCell ref="B4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B4FE-007B-4622-ABA1-4C9AF3A07EAA}">
  <dimension ref="B2:W92"/>
  <sheetViews>
    <sheetView topLeftCell="B1" workbookViewId="0">
      <selection activeCell="D40" sqref="D40:E65"/>
    </sheetView>
  </sheetViews>
  <sheetFormatPr defaultRowHeight="15" x14ac:dyDescent="0.25"/>
  <cols>
    <col min="2" max="2" width="26.85546875" bestFit="1" customWidth="1"/>
    <col min="3" max="3" width="45.7109375" bestFit="1" customWidth="1"/>
    <col min="4" max="4" width="7.5703125" bestFit="1" customWidth="1"/>
    <col min="5" max="5" width="5.5703125" bestFit="1" customWidth="1"/>
    <col min="6" max="11" width="6" style="23" bestFit="1" customWidth="1"/>
    <col min="12" max="21" width="6" bestFit="1" customWidth="1"/>
    <col min="22" max="22" width="5" bestFit="1" customWidth="1"/>
    <col min="23" max="23" width="6" bestFit="1" customWidth="1"/>
  </cols>
  <sheetData>
    <row r="2" spans="2:23" ht="23.25" x14ac:dyDescent="0.35">
      <c r="B2" s="41" t="str">
        <f>'Serving Up Mas R1'!A2</f>
        <v>Total CORE Audits</v>
      </c>
      <c r="C2" s="42">
        <f>COUNT(All!H5:H33)</f>
        <v>0</v>
      </c>
    </row>
    <row r="3" spans="2:23" ht="23.25" x14ac:dyDescent="0.35">
      <c r="B3" s="36"/>
      <c r="C3" s="36"/>
      <c r="D3" s="36"/>
      <c r="E3" s="36"/>
      <c r="F3" s="36"/>
    </row>
    <row r="4" spans="2:23" ht="23.25" x14ac:dyDescent="0.35">
      <c r="B4" s="37" t="s">
        <v>186</v>
      </c>
      <c r="C4" s="38">
        <v>1</v>
      </c>
      <c r="D4" s="43" t="e">
        <f>C4/C2</f>
        <v>#DIV/0!</v>
      </c>
    </row>
    <row r="5" spans="2:23" ht="23.25" x14ac:dyDescent="0.35">
      <c r="B5" s="39" t="s">
        <v>187</v>
      </c>
      <c r="C5" s="40">
        <v>0</v>
      </c>
      <c r="D5" s="43" t="e">
        <f>C5/C2</f>
        <v>#DIV/0!</v>
      </c>
    </row>
    <row r="8" spans="2:23" ht="23.25" x14ac:dyDescent="0.35">
      <c r="B8" s="7"/>
      <c r="C8" s="137" t="s">
        <v>0</v>
      </c>
      <c r="D8" s="137"/>
      <c r="E8" s="137"/>
      <c r="F8" s="137"/>
      <c r="G8" s="137"/>
      <c r="H8" s="137"/>
      <c r="I8" s="86"/>
    </row>
    <row r="9" spans="2:23" x14ac:dyDescent="0.25">
      <c r="B9" s="19" t="s">
        <v>89</v>
      </c>
      <c r="C9" s="19" t="s">
        <v>88</v>
      </c>
      <c r="D9" s="19" t="s">
        <v>90</v>
      </c>
      <c r="E9" s="19" t="s">
        <v>91</v>
      </c>
      <c r="F9" s="49" t="s">
        <v>92</v>
      </c>
      <c r="G9" s="49"/>
      <c r="H9" s="49"/>
      <c r="I9" s="49"/>
    </row>
    <row r="10" spans="2:23" x14ac:dyDescent="0.25">
      <c r="B10" s="7" t="s">
        <v>82</v>
      </c>
      <c r="C10" s="7" t="s">
        <v>32</v>
      </c>
      <c r="D10" s="17"/>
      <c r="E10" s="18"/>
      <c r="F10" s="86"/>
      <c r="G10" s="86"/>
      <c r="H10" s="86"/>
      <c r="I10" s="86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2:23" x14ac:dyDescent="0.25">
      <c r="B11" s="7" t="s">
        <v>61</v>
      </c>
      <c r="C11" s="12" t="s">
        <v>25</v>
      </c>
      <c r="D11" s="17"/>
      <c r="E11" s="18"/>
      <c r="F11" s="86"/>
      <c r="G11" s="86"/>
      <c r="H11" s="86"/>
      <c r="I11" s="86"/>
      <c r="L11" s="23"/>
      <c r="M11" s="23"/>
      <c r="N11" s="23"/>
      <c r="O11" s="23"/>
      <c r="P11" s="23"/>
      <c r="Q11" s="23"/>
    </row>
    <row r="12" spans="2:23" x14ac:dyDescent="0.25">
      <c r="B12" s="7" t="s">
        <v>59</v>
      </c>
      <c r="C12" s="12" t="s">
        <v>2</v>
      </c>
      <c r="D12" s="17"/>
      <c r="E12" s="18"/>
      <c r="F12" s="86"/>
      <c r="G12" s="86"/>
      <c r="H12" s="86"/>
      <c r="I12" s="86"/>
      <c r="L12" s="23"/>
      <c r="M12" s="23"/>
      <c r="N12" s="23"/>
      <c r="O12" s="23"/>
      <c r="P12" s="23"/>
      <c r="Q12" s="23"/>
    </row>
    <row r="13" spans="2:23" x14ac:dyDescent="0.25">
      <c r="B13" s="7" t="s">
        <v>208</v>
      </c>
      <c r="C13" s="12" t="s">
        <v>209</v>
      </c>
      <c r="D13" s="17"/>
      <c r="E13" s="18"/>
      <c r="F13" s="86"/>
      <c r="G13" s="86"/>
      <c r="H13" s="86"/>
      <c r="I13" s="86"/>
      <c r="L13" s="23"/>
      <c r="M13" s="23"/>
      <c r="N13" s="23"/>
      <c r="O13" s="23"/>
      <c r="P13" s="23"/>
    </row>
    <row r="14" spans="2:23" x14ac:dyDescent="0.25">
      <c r="B14" s="7" t="s">
        <v>60</v>
      </c>
      <c r="C14" s="12" t="s">
        <v>24</v>
      </c>
      <c r="D14" s="17"/>
      <c r="E14" s="18"/>
      <c r="F14" s="86"/>
      <c r="G14" s="86"/>
      <c r="H14" s="86"/>
      <c r="I14" s="86"/>
      <c r="L14" s="23"/>
      <c r="M14" s="23"/>
      <c r="N14" s="23"/>
      <c r="O14" s="23"/>
      <c r="P14" s="23"/>
    </row>
    <row r="15" spans="2:23" x14ac:dyDescent="0.25">
      <c r="B15" s="7" t="s">
        <v>62</v>
      </c>
      <c r="C15" s="7" t="s">
        <v>3</v>
      </c>
      <c r="D15" s="17"/>
      <c r="E15" s="18"/>
      <c r="F15" s="86"/>
      <c r="G15" s="86"/>
      <c r="H15" s="86"/>
      <c r="I15" s="86"/>
      <c r="L15" s="23"/>
      <c r="M15" s="23"/>
      <c r="N15" s="23"/>
      <c r="O15" s="23"/>
      <c r="P15" s="23"/>
    </row>
    <row r="16" spans="2:23" x14ac:dyDescent="0.25">
      <c r="B16" s="7" t="s">
        <v>101</v>
      </c>
      <c r="C16" s="12" t="s">
        <v>102</v>
      </c>
      <c r="D16" s="17"/>
      <c r="E16" s="18"/>
      <c r="F16" s="86"/>
      <c r="G16" s="86"/>
      <c r="H16" s="86"/>
      <c r="I16" s="86"/>
      <c r="L16" s="23"/>
      <c r="M16" s="23"/>
      <c r="N16" s="23"/>
      <c r="O16" s="23"/>
      <c r="P16" s="23"/>
    </row>
    <row r="17" spans="2:18" x14ac:dyDescent="0.25">
      <c r="B17" s="7" t="s">
        <v>99</v>
      </c>
      <c r="C17" s="7" t="s">
        <v>100</v>
      </c>
      <c r="D17" s="17"/>
      <c r="E17" s="18"/>
      <c r="F17" s="86"/>
      <c r="G17" s="86"/>
      <c r="H17" s="86"/>
      <c r="I17" s="86"/>
      <c r="L17" s="23"/>
      <c r="M17" s="23"/>
      <c r="N17" s="23"/>
      <c r="O17" s="23"/>
      <c r="P17" s="23"/>
    </row>
    <row r="18" spans="2:18" x14ac:dyDescent="0.25">
      <c r="B18" s="7" t="s">
        <v>300</v>
      </c>
      <c r="C18" s="7" t="s">
        <v>301</v>
      </c>
      <c r="D18" s="17"/>
      <c r="E18" s="18"/>
      <c r="F18" s="86"/>
      <c r="G18" s="86"/>
      <c r="H18" s="86"/>
      <c r="I18" s="86"/>
      <c r="L18" s="23"/>
      <c r="M18" s="23"/>
      <c r="N18" s="23"/>
      <c r="O18" s="23"/>
      <c r="P18" s="23"/>
    </row>
    <row r="19" spans="2:18" x14ac:dyDescent="0.25">
      <c r="B19" s="7" t="s">
        <v>72</v>
      </c>
      <c r="C19" s="7" t="s">
        <v>16</v>
      </c>
      <c r="D19" s="17"/>
      <c r="E19" s="18"/>
      <c r="F19" s="86"/>
      <c r="G19" s="86"/>
      <c r="H19" s="86"/>
      <c r="I19" s="86"/>
      <c r="L19" s="23"/>
      <c r="M19" s="23"/>
      <c r="N19" s="23"/>
      <c r="O19" s="23"/>
      <c r="P19" s="23"/>
    </row>
    <row r="20" spans="2:18" x14ac:dyDescent="0.25">
      <c r="B20" s="7"/>
      <c r="C20" s="7"/>
      <c r="D20" s="17"/>
      <c r="E20" s="18"/>
      <c r="F20" s="86"/>
      <c r="G20" s="86"/>
      <c r="H20" s="86"/>
      <c r="I20" s="86"/>
    </row>
    <row r="21" spans="2:18" x14ac:dyDescent="0.25">
      <c r="B21" s="7"/>
      <c r="C21" s="7"/>
      <c r="D21" s="17"/>
      <c r="E21" s="18"/>
      <c r="F21" s="86"/>
      <c r="G21" s="86"/>
      <c r="H21" s="86"/>
      <c r="I21" s="86"/>
    </row>
    <row r="22" spans="2:18" x14ac:dyDescent="0.25">
      <c r="B22" s="7"/>
      <c r="C22" s="7"/>
      <c r="D22" s="17"/>
      <c r="E22" s="18"/>
      <c r="F22" s="86"/>
      <c r="G22" s="86"/>
      <c r="H22" s="86"/>
      <c r="I22" s="86"/>
    </row>
    <row r="23" spans="2:18" ht="23.25" x14ac:dyDescent="0.35">
      <c r="B23" s="7"/>
      <c r="C23" s="2" t="s">
        <v>5</v>
      </c>
      <c r="D23" s="2"/>
      <c r="E23" s="2"/>
      <c r="F23" s="24"/>
      <c r="G23" s="86"/>
    </row>
    <row r="24" spans="2:18" x14ac:dyDescent="0.25">
      <c r="B24" s="9"/>
      <c r="C24" s="9"/>
      <c r="D24" s="6"/>
      <c r="E24" s="6"/>
      <c r="F24" s="86"/>
      <c r="G24" s="86"/>
    </row>
    <row r="25" spans="2:18" x14ac:dyDescent="0.25">
      <c r="B25" s="19" t="s">
        <v>89</v>
      </c>
      <c r="C25" s="19" t="s">
        <v>88</v>
      </c>
      <c r="D25" s="19" t="s">
        <v>90</v>
      </c>
      <c r="E25" s="19" t="s">
        <v>91</v>
      </c>
      <c r="F25" s="49" t="s">
        <v>92</v>
      </c>
      <c r="G25" s="49"/>
      <c r="H25" s="49"/>
      <c r="I25" s="49"/>
      <c r="L25" s="23"/>
      <c r="M25" s="23"/>
      <c r="N25" s="23"/>
      <c r="O25" s="23"/>
    </row>
    <row r="26" spans="2:18" x14ac:dyDescent="0.25">
      <c r="B26" s="7" t="s">
        <v>39</v>
      </c>
      <c r="C26" s="7" t="s">
        <v>33</v>
      </c>
      <c r="D26" s="17"/>
      <c r="E26" s="18"/>
      <c r="F26" s="86"/>
      <c r="G26" s="86"/>
      <c r="L26" s="23"/>
      <c r="M26" s="23"/>
      <c r="N26" s="23"/>
      <c r="O26" s="23"/>
      <c r="P26" s="23"/>
      <c r="Q26" s="23"/>
      <c r="R26" s="23"/>
    </row>
    <row r="27" spans="2:18" x14ac:dyDescent="0.25">
      <c r="B27" s="7" t="s">
        <v>169</v>
      </c>
      <c r="C27" s="7" t="s">
        <v>170</v>
      </c>
      <c r="D27" s="17"/>
      <c r="E27" s="18"/>
      <c r="F27" s="86"/>
      <c r="G27" s="86"/>
      <c r="L27" s="23"/>
      <c r="M27" s="23"/>
      <c r="N27" s="23"/>
      <c r="O27" s="23"/>
    </row>
    <row r="28" spans="2:18" x14ac:dyDescent="0.25">
      <c r="B28" s="7" t="s">
        <v>308</v>
      </c>
      <c r="C28" s="7" t="s">
        <v>309</v>
      </c>
      <c r="D28" s="17"/>
      <c r="E28" s="18"/>
      <c r="F28" s="86"/>
      <c r="G28" s="86"/>
      <c r="L28" s="23"/>
      <c r="M28" s="23"/>
      <c r="N28" s="23"/>
      <c r="O28" s="23"/>
    </row>
    <row r="29" spans="2:18" x14ac:dyDescent="0.25">
      <c r="B29" s="7" t="s">
        <v>223</v>
      </c>
      <c r="C29" s="7" t="s">
        <v>224</v>
      </c>
      <c r="D29" s="17"/>
      <c r="E29" s="18"/>
      <c r="F29" s="86"/>
      <c r="G29" s="86"/>
      <c r="L29" s="23"/>
      <c r="M29" s="23"/>
      <c r="N29" s="23"/>
      <c r="O29" s="23"/>
    </row>
    <row r="30" spans="2:18" x14ac:dyDescent="0.25">
      <c r="B30" s="7" t="s">
        <v>65</v>
      </c>
      <c r="C30" s="7" t="s">
        <v>27</v>
      </c>
      <c r="D30" s="17"/>
      <c r="E30" s="18"/>
      <c r="F30" s="86"/>
      <c r="G30" s="86"/>
      <c r="L30" s="23"/>
      <c r="M30" s="23"/>
      <c r="N30" s="23"/>
      <c r="O30" s="23"/>
    </row>
    <row r="31" spans="2:18" x14ac:dyDescent="0.25">
      <c r="B31" s="7" t="s">
        <v>64</v>
      </c>
      <c r="C31" s="7" t="s">
        <v>26</v>
      </c>
      <c r="D31" s="17"/>
      <c r="E31" s="18"/>
      <c r="F31" s="86"/>
      <c r="G31" s="86"/>
      <c r="L31" s="23"/>
      <c r="M31" s="23"/>
      <c r="N31" s="23"/>
      <c r="O31" s="23"/>
    </row>
    <row r="32" spans="2:18" x14ac:dyDescent="0.25">
      <c r="B32" s="7" t="s">
        <v>291</v>
      </c>
      <c r="C32" s="7" t="s">
        <v>292</v>
      </c>
      <c r="D32" s="17"/>
      <c r="E32" s="18"/>
      <c r="F32" s="86"/>
      <c r="G32" s="86"/>
      <c r="L32" s="23"/>
      <c r="M32" s="23"/>
      <c r="N32" s="23"/>
      <c r="O32" s="23"/>
    </row>
    <row r="33" spans="2:22" x14ac:dyDescent="0.25">
      <c r="B33" s="7" t="s">
        <v>218</v>
      </c>
      <c r="C33" s="7" t="s">
        <v>219</v>
      </c>
      <c r="D33" s="17"/>
      <c r="E33" s="18"/>
      <c r="F33" s="86"/>
      <c r="G33" s="86"/>
      <c r="L33" s="23"/>
      <c r="M33" s="23"/>
      <c r="N33" s="23"/>
      <c r="O33" s="23"/>
    </row>
    <row r="34" spans="2:22" x14ac:dyDescent="0.25">
      <c r="B34" s="7" t="s">
        <v>306</v>
      </c>
      <c r="C34" s="7" t="s">
        <v>307</v>
      </c>
      <c r="D34" s="17"/>
      <c r="E34" s="18"/>
      <c r="F34" s="86"/>
      <c r="G34" s="86"/>
      <c r="L34" s="23"/>
      <c r="M34" s="23"/>
      <c r="N34" s="23"/>
      <c r="O34" s="23"/>
    </row>
    <row r="35" spans="2:22" x14ac:dyDescent="0.25">
      <c r="B35" s="7" t="s">
        <v>183</v>
      </c>
      <c r="C35" s="7" t="s">
        <v>182</v>
      </c>
      <c r="D35" s="17"/>
      <c r="E35" s="18"/>
      <c r="F35" s="86"/>
      <c r="G35" s="86"/>
      <c r="L35" s="23"/>
      <c r="M35" s="23"/>
      <c r="N35" s="23"/>
      <c r="O35" s="23"/>
    </row>
    <row r="36" spans="2:22" x14ac:dyDescent="0.25">
      <c r="B36" s="7" t="s">
        <v>293</v>
      </c>
      <c r="C36" s="7" t="s">
        <v>294</v>
      </c>
      <c r="D36" s="17"/>
      <c r="E36" s="18"/>
      <c r="F36" s="86"/>
      <c r="G36" s="86"/>
      <c r="L36" s="23"/>
      <c r="M36" s="23"/>
      <c r="N36" s="23"/>
      <c r="O36" s="23"/>
    </row>
    <row r="37" spans="2:22" x14ac:dyDescent="0.25">
      <c r="B37" s="7"/>
      <c r="C37" s="7"/>
      <c r="D37" s="17"/>
      <c r="E37" s="18"/>
      <c r="F37" s="86"/>
      <c r="G37" s="86"/>
      <c r="L37" s="23"/>
      <c r="M37" s="23"/>
      <c r="N37" s="23"/>
      <c r="O37" s="23"/>
    </row>
    <row r="38" spans="2:22" ht="23.25" x14ac:dyDescent="0.35">
      <c r="B38" s="7"/>
      <c r="C38" s="2" t="s">
        <v>7</v>
      </c>
      <c r="D38" s="2"/>
      <c r="E38" s="2"/>
      <c r="F38" s="25"/>
      <c r="G38" s="25"/>
      <c r="H38" s="25"/>
      <c r="I38" s="25"/>
    </row>
    <row r="39" spans="2:22" x14ac:dyDescent="0.25">
      <c r="B39" s="19" t="s">
        <v>89</v>
      </c>
      <c r="C39" s="19" t="s">
        <v>88</v>
      </c>
      <c r="D39" s="19" t="s">
        <v>90</v>
      </c>
      <c r="E39" s="19" t="s">
        <v>91</v>
      </c>
      <c r="F39" s="45" t="s">
        <v>92</v>
      </c>
      <c r="G39" s="45"/>
      <c r="H39" s="45"/>
      <c r="I39" s="45"/>
    </row>
    <row r="40" spans="2:22" x14ac:dyDescent="0.25">
      <c r="B40" s="7" t="s">
        <v>78</v>
      </c>
      <c r="C40" s="11" t="s">
        <v>21</v>
      </c>
      <c r="D40" s="15"/>
      <c r="E40" s="16"/>
      <c r="F40" s="46"/>
      <c r="G40" s="46"/>
      <c r="H40" s="46"/>
      <c r="I40" s="46"/>
      <c r="J40" s="21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2:22" x14ac:dyDescent="0.25">
      <c r="B41" s="7" t="s">
        <v>46</v>
      </c>
      <c r="C41" s="11" t="s">
        <v>22</v>
      </c>
      <c r="D41" s="15"/>
      <c r="E41" s="16"/>
      <c r="F41" s="46"/>
      <c r="G41" s="46"/>
      <c r="H41" s="46"/>
      <c r="I41" s="46"/>
      <c r="J41" s="21"/>
      <c r="K41" s="46"/>
      <c r="L41" s="46"/>
      <c r="M41" s="46"/>
      <c r="N41" s="46"/>
      <c r="O41" s="46"/>
      <c r="P41" s="46"/>
      <c r="Q41" s="46"/>
      <c r="R41" s="46"/>
      <c r="S41" s="46"/>
    </row>
    <row r="42" spans="2:22" x14ac:dyDescent="0.25">
      <c r="B42" s="7" t="s">
        <v>38</v>
      </c>
      <c r="C42" s="11" t="s">
        <v>36</v>
      </c>
      <c r="D42" s="15"/>
      <c r="E42" s="16"/>
      <c r="F42" s="46"/>
      <c r="G42" s="46"/>
      <c r="H42" s="46"/>
      <c r="I42" s="46"/>
      <c r="J42" s="21"/>
      <c r="K42" s="46"/>
      <c r="L42" s="46"/>
      <c r="M42" s="46"/>
      <c r="N42" s="46"/>
      <c r="O42" s="46"/>
    </row>
    <row r="43" spans="2:22" x14ac:dyDescent="0.25">
      <c r="B43" s="7" t="s">
        <v>107</v>
      </c>
      <c r="C43" s="11" t="s">
        <v>108</v>
      </c>
      <c r="D43" s="15"/>
      <c r="E43" s="16"/>
      <c r="F43" s="46"/>
      <c r="G43" s="46"/>
      <c r="H43" s="46"/>
      <c r="I43" s="46"/>
      <c r="J43" s="21"/>
      <c r="K43" s="46"/>
      <c r="L43" s="46"/>
      <c r="M43" s="46"/>
    </row>
    <row r="44" spans="2:22" x14ac:dyDescent="0.25">
      <c r="B44" s="7" t="s">
        <v>109</v>
      </c>
      <c r="C44" s="7" t="s">
        <v>110</v>
      </c>
      <c r="D44" s="15"/>
      <c r="E44" s="16"/>
      <c r="F44" s="46"/>
      <c r="G44" s="46"/>
      <c r="H44" s="46"/>
      <c r="I44" s="46"/>
      <c r="J44" s="21"/>
      <c r="K44" s="46"/>
      <c r="L44" s="46"/>
      <c r="M44" s="46"/>
    </row>
    <row r="45" spans="2:22" x14ac:dyDescent="0.25">
      <c r="B45" s="7" t="s">
        <v>80</v>
      </c>
      <c r="C45" s="11" t="s">
        <v>98</v>
      </c>
      <c r="D45" s="15"/>
      <c r="E45" s="16"/>
      <c r="F45" s="46"/>
      <c r="G45" s="46"/>
      <c r="H45" s="46"/>
      <c r="I45" s="46"/>
      <c r="J45" s="21"/>
      <c r="K45" s="46"/>
      <c r="L45" s="46"/>
      <c r="M45" s="46"/>
    </row>
    <row r="46" spans="2:22" x14ac:dyDescent="0.25">
      <c r="B46" s="7" t="s">
        <v>52</v>
      </c>
      <c r="C46" s="7" t="s">
        <v>51</v>
      </c>
      <c r="D46" s="15"/>
      <c r="E46" s="16"/>
      <c r="F46" s="46"/>
      <c r="G46" s="46"/>
      <c r="H46" s="46"/>
      <c r="I46" s="46"/>
      <c r="J46" s="21"/>
      <c r="K46" s="46"/>
      <c r="L46" s="46"/>
      <c r="M46" s="46"/>
    </row>
    <row r="47" spans="2:22" x14ac:dyDescent="0.25">
      <c r="B47" s="7" t="s">
        <v>194</v>
      </c>
      <c r="C47" s="7" t="s">
        <v>195</v>
      </c>
      <c r="D47" s="15"/>
      <c r="E47" s="16"/>
      <c r="F47" s="46"/>
      <c r="G47" s="46"/>
      <c r="H47" s="46"/>
      <c r="I47" s="46"/>
      <c r="J47" s="21"/>
      <c r="K47" s="46"/>
      <c r="L47" s="46"/>
      <c r="M47" s="46"/>
    </row>
    <row r="48" spans="2:22" x14ac:dyDescent="0.25">
      <c r="B48" s="7" t="s">
        <v>77</v>
      </c>
      <c r="C48" s="11" t="s">
        <v>20</v>
      </c>
      <c r="D48" s="15"/>
      <c r="E48" s="16"/>
      <c r="F48" s="46"/>
      <c r="G48" s="46"/>
      <c r="H48" s="46"/>
      <c r="I48" s="46"/>
      <c r="J48" s="21"/>
      <c r="K48" s="46"/>
      <c r="L48" s="46"/>
      <c r="M48" s="46"/>
    </row>
    <row r="49" spans="2:13" x14ac:dyDescent="0.25">
      <c r="B49" s="7" t="s">
        <v>198</v>
      </c>
      <c r="C49" s="7" t="s">
        <v>199</v>
      </c>
      <c r="D49" s="15"/>
      <c r="E49" s="16"/>
      <c r="F49" s="46"/>
      <c r="G49" s="46"/>
      <c r="H49" s="46"/>
      <c r="I49" s="46"/>
      <c r="J49" s="21"/>
      <c r="K49" s="46"/>
      <c r="L49" s="46"/>
      <c r="M49" s="46"/>
    </row>
    <row r="50" spans="2:13" x14ac:dyDescent="0.25">
      <c r="B50" s="7" t="s">
        <v>196</v>
      </c>
      <c r="C50" s="11" t="s">
        <v>197</v>
      </c>
      <c r="D50" s="15"/>
      <c r="E50" s="16"/>
      <c r="F50" s="46"/>
      <c r="G50" s="46"/>
      <c r="H50" s="46"/>
      <c r="I50" s="46"/>
      <c r="J50" s="21"/>
      <c r="K50" s="46"/>
      <c r="L50" s="46"/>
      <c r="M50" s="46"/>
    </row>
    <row r="51" spans="2:13" x14ac:dyDescent="0.25">
      <c r="B51" s="7" t="s">
        <v>69</v>
      </c>
      <c r="C51" s="11" t="s">
        <v>30</v>
      </c>
      <c r="D51" s="15"/>
      <c r="E51" s="16"/>
      <c r="F51" s="46"/>
      <c r="G51" s="46"/>
      <c r="H51" s="46"/>
      <c r="I51" s="46"/>
      <c r="J51" s="21"/>
      <c r="K51" s="46"/>
      <c r="L51" s="46"/>
      <c r="M51" s="46"/>
    </row>
    <row r="52" spans="2:13" x14ac:dyDescent="0.25">
      <c r="B52" s="7" t="s">
        <v>83</v>
      </c>
      <c r="C52" s="7" t="s">
        <v>12</v>
      </c>
      <c r="D52" s="15"/>
      <c r="E52" s="16"/>
      <c r="F52" s="46"/>
      <c r="G52" s="46"/>
      <c r="H52" s="46"/>
      <c r="I52" s="46"/>
      <c r="J52" s="21"/>
      <c r="K52" s="46"/>
      <c r="L52" s="46"/>
      <c r="M52" s="46"/>
    </row>
    <row r="53" spans="2:13" x14ac:dyDescent="0.25">
      <c r="B53" s="7" t="s">
        <v>86</v>
      </c>
      <c r="C53" s="7" t="s">
        <v>10</v>
      </c>
      <c r="D53" s="15"/>
      <c r="E53" s="16"/>
      <c r="F53" s="46"/>
      <c r="G53" s="46"/>
      <c r="H53" s="46"/>
      <c r="I53" s="46"/>
      <c r="J53" s="21"/>
      <c r="K53" s="46"/>
      <c r="L53" s="46"/>
      <c r="M53" s="46"/>
    </row>
    <row r="54" spans="2:13" x14ac:dyDescent="0.25">
      <c r="B54" s="7" t="s">
        <v>42</v>
      </c>
      <c r="C54" s="7" t="s">
        <v>43</v>
      </c>
      <c r="D54" s="15"/>
      <c r="E54" s="16"/>
      <c r="F54" s="46"/>
      <c r="G54" s="46"/>
      <c r="H54" s="46"/>
      <c r="I54" s="46"/>
      <c r="J54" s="21"/>
      <c r="K54" s="46"/>
      <c r="L54" s="46"/>
      <c r="M54" s="46"/>
    </row>
    <row r="55" spans="2:13" x14ac:dyDescent="0.25">
      <c r="B55" s="7" t="s">
        <v>175</v>
      </c>
      <c r="C55" s="7" t="s">
        <v>176</v>
      </c>
      <c r="D55" s="15"/>
      <c r="E55" s="16"/>
      <c r="F55" s="46"/>
      <c r="G55" s="46"/>
      <c r="H55" s="46"/>
      <c r="I55" s="46"/>
      <c r="J55" s="21"/>
      <c r="K55" s="46"/>
      <c r="L55" s="46"/>
      <c r="M55" s="46"/>
    </row>
    <row r="56" spans="2:13" x14ac:dyDescent="0.25">
      <c r="B56" s="7" t="s">
        <v>70</v>
      </c>
      <c r="C56" s="7" t="s">
        <v>31</v>
      </c>
      <c r="D56" s="15"/>
      <c r="E56" s="16"/>
      <c r="F56" s="46"/>
      <c r="G56" s="46"/>
      <c r="H56" s="46"/>
      <c r="I56" s="46"/>
      <c r="J56" s="21"/>
      <c r="K56" s="46"/>
      <c r="L56" s="46"/>
      <c r="M56" s="46"/>
    </row>
    <row r="57" spans="2:13" x14ac:dyDescent="0.25">
      <c r="B57" s="7" t="s">
        <v>79</v>
      </c>
      <c r="C57" s="7" t="s">
        <v>23</v>
      </c>
      <c r="D57" s="15"/>
      <c r="E57" s="16"/>
      <c r="F57" s="46"/>
      <c r="G57" s="46"/>
      <c r="H57" s="46"/>
      <c r="I57" s="46"/>
      <c r="J57" s="21"/>
      <c r="K57" s="46"/>
      <c r="L57" s="46"/>
      <c r="M57" s="46"/>
    </row>
    <row r="58" spans="2:13" x14ac:dyDescent="0.25">
      <c r="B58" s="7" t="s">
        <v>279</v>
      </c>
      <c r="C58" s="11" t="s">
        <v>280</v>
      </c>
      <c r="D58" s="15"/>
      <c r="E58" s="16"/>
      <c r="F58" s="46"/>
      <c r="G58" s="46"/>
      <c r="H58" s="46"/>
      <c r="I58" s="46"/>
      <c r="J58" s="21"/>
      <c r="K58" s="46"/>
      <c r="L58" s="46"/>
      <c r="M58" s="46"/>
    </row>
    <row r="59" spans="2:13" x14ac:dyDescent="0.25">
      <c r="B59" s="7" t="s">
        <v>41</v>
      </c>
      <c r="C59" s="7" t="s">
        <v>40</v>
      </c>
      <c r="D59" s="15"/>
      <c r="E59" s="16"/>
      <c r="F59" s="46"/>
      <c r="G59" s="46"/>
      <c r="H59" s="46"/>
      <c r="I59" s="46"/>
      <c r="J59" s="21"/>
      <c r="K59" s="46"/>
      <c r="L59" s="46"/>
      <c r="M59" s="46"/>
    </row>
    <row r="60" spans="2:13" x14ac:dyDescent="0.25">
      <c r="B60" s="7" t="s">
        <v>56</v>
      </c>
      <c r="C60" s="7" t="s">
        <v>47</v>
      </c>
      <c r="D60" s="15"/>
      <c r="E60" s="16"/>
      <c r="F60" s="46"/>
      <c r="G60" s="46"/>
      <c r="H60" s="46"/>
      <c r="I60" s="46"/>
      <c r="J60" s="21"/>
      <c r="K60" s="46"/>
      <c r="L60" s="46"/>
      <c r="M60" s="46"/>
    </row>
    <row r="61" spans="2:13" x14ac:dyDescent="0.25">
      <c r="B61" s="7" t="s">
        <v>55</v>
      </c>
      <c r="C61" s="7" t="s">
        <v>48</v>
      </c>
      <c r="D61" s="15"/>
      <c r="E61" s="16"/>
      <c r="F61" s="46"/>
      <c r="G61" s="46"/>
      <c r="H61" s="46"/>
      <c r="I61" s="46"/>
      <c r="J61" s="21"/>
      <c r="K61" s="46"/>
      <c r="L61" s="46"/>
      <c r="M61" s="46"/>
    </row>
    <row r="62" spans="2:13" x14ac:dyDescent="0.25">
      <c r="B62" s="7" t="s">
        <v>57</v>
      </c>
      <c r="C62" s="7" t="s">
        <v>18</v>
      </c>
      <c r="D62" s="15"/>
      <c r="E62" s="16"/>
      <c r="F62" s="46"/>
      <c r="G62" s="46"/>
      <c r="H62" s="46"/>
      <c r="I62" s="46"/>
      <c r="J62" s="21"/>
      <c r="K62" s="46"/>
      <c r="L62" s="46"/>
      <c r="M62" s="46"/>
    </row>
    <row r="63" spans="2:13" x14ac:dyDescent="0.25">
      <c r="B63" s="7" t="s">
        <v>317</v>
      </c>
      <c r="C63" s="7" t="s">
        <v>318</v>
      </c>
      <c r="D63" s="15"/>
      <c r="E63" s="16"/>
      <c r="F63" s="46"/>
      <c r="G63" s="46"/>
      <c r="H63" s="46"/>
      <c r="I63" s="46"/>
      <c r="J63" s="21"/>
      <c r="K63" s="46"/>
      <c r="L63" s="46"/>
      <c r="M63" s="46"/>
    </row>
    <row r="64" spans="2:13" x14ac:dyDescent="0.25">
      <c r="B64" s="7" t="s">
        <v>84</v>
      </c>
      <c r="C64" s="11" t="s">
        <v>11</v>
      </c>
      <c r="D64" s="15"/>
      <c r="E64" s="16"/>
      <c r="F64" s="46"/>
      <c r="G64" s="46"/>
      <c r="H64" s="46"/>
      <c r="I64" s="46"/>
      <c r="J64" s="21"/>
      <c r="K64" s="46"/>
      <c r="L64" s="46"/>
      <c r="M64" s="46"/>
    </row>
    <row r="65" spans="2:13" x14ac:dyDescent="0.25">
      <c r="B65" s="7" t="s">
        <v>177</v>
      </c>
      <c r="C65" s="7" t="s">
        <v>178</v>
      </c>
      <c r="D65" s="15"/>
      <c r="E65" s="16"/>
      <c r="F65" s="46"/>
      <c r="G65" s="46"/>
      <c r="H65" s="46"/>
      <c r="I65" s="46"/>
      <c r="J65" s="21"/>
      <c r="K65" s="46"/>
      <c r="L65" s="46"/>
      <c r="M65" s="46"/>
    </row>
    <row r="66" spans="2:13" x14ac:dyDescent="0.25">
      <c r="B66" s="7"/>
      <c r="C66" s="7"/>
      <c r="D66" s="15"/>
      <c r="E66" s="16"/>
      <c r="F66" s="46"/>
      <c r="G66" s="46"/>
      <c r="H66" s="46"/>
      <c r="I66" s="46"/>
      <c r="J66" s="21"/>
      <c r="K66" s="46"/>
      <c r="L66" s="46"/>
      <c r="M66" s="46"/>
    </row>
    <row r="67" spans="2:13" x14ac:dyDescent="0.25">
      <c r="B67" s="7"/>
      <c r="C67" s="11"/>
      <c r="D67" s="15"/>
      <c r="E67" s="16"/>
      <c r="F67" s="46"/>
      <c r="G67" s="46"/>
      <c r="H67" s="46"/>
      <c r="I67" s="46"/>
      <c r="J67" s="21"/>
      <c r="K67" s="46"/>
      <c r="L67" s="46"/>
      <c r="M67" s="46"/>
    </row>
    <row r="68" spans="2:13" x14ac:dyDescent="0.25">
      <c r="B68" s="7"/>
      <c r="C68" s="11"/>
      <c r="D68" s="15"/>
      <c r="E68" s="16"/>
      <c r="F68" s="46"/>
      <c r="G68" s="46"/>
      <c r="H68" s="46"/>
      <c r="I68" s="46"/>
      <c r="J68" s="21"/>
      <c r="K68" s="46"/>
      <c r="L68" s="46"/>
      <c r="M68" s="46"/>
    </row>
    <row r="69" spans="2:13" x14ac:dyDescent="0.25">
      <c r="B69" s="7"/>
      <c r="C69" s="7"/>
      <c r="D69" s="15"/>
      <c r="E69" s="16"/>
      <c r="F69" s="46"/>
      <c r="G69" s="46"/>
      <c r="H69" s="46"/>
      <c r="I69" s="46"/>
      <c r="J69" s="21"/>
      <c r="K69" s="46"/>
      <c r="L69" s="46"/>
      <c r="M69" s="46"/>
    </row>
    <row r="70" spans="2:13" x14ac:dyDescent="0.25">
      <c r="B70" s="7"/>
      <c r="C70" s="7"/>
      <c r="D70" s="15"/>
      <c r="E70" s="16"/>
      <c r="F70" s="46"/>
      <c r="G70" s="46"/>
      <c r="H70" s="46"/>
      <c r="I70" s="46"/>
      <c r="J70" s="21"/>
      <c r="K70" s="46"/>
      <c r="L70" s="46"/>
      <c r="M70" s="46"/>
    </row>
    <row r="71" spans="2:13" x14ac:dyDescent="0.25">
      <c r="B71" s="7"/>
      <c r="C71" s="7"/>
      <c r="D71" s="15"/>
      <c r="E71" s="16"/>
      <c r="F71" s="46"/>
      <c r="G71" s="46"/>
      <c r="H71" s="46"/>
      <c r="I71" s="46"/>
      <c r="J71" s="21"/>
      <c r="K71" s="46"/>
      <c r="L71" s="46"/>
      <c r="M71" s="46"/>
    </row>
    <row r="72" spans="2:13" x14ac:dyDescent="0.25">
      <c r="B72" s="7"/>
      <c r="C72" s="7"/>
      <c r="D72" s="15"/>
      <c r="E72" s="16"/>
      <c r="F72" s="46"/>
      <c r="G72" s="46"/>
      <c r="H72" s="46"/>
      <c r="I72" s="46"/>
      <c r="J72" s="21"/>
      <c r="K72" s="46"/>
      <c r="L72" s="46"/>
      <c r="M72" s="46"/>
    </row>
    <row r="73" spans="2:13" x14ac:dyDescent="0.25">
      <c r="B73" s="7"/>
      <c r="C73" s="7"/>
      <c r="D73" s="15"/>
      <c r="E73" s="16"/>
      <c r="F73" s="46"/>
      <c r="G73" s="46"/>
      <c r="H73" s="46"/>
      <c r="I73" s="46"/>
      <c r="J73" s="21"/>
      <c r="K73" s="46"/>
      <c r="L73" s="46"/>
      <c r="M73" s="46"/>
    </row>
    <row r="74" spans="2:13" x14ac:dyDescent="0.25">
      <c r="B74" s="7"/>
      <c r="C74" s="7"/>
      <c r="D74" s="15"/>
      <c r="E74" s="16"/>
      <c r="F74" s="46"/>
      <c r="G74" s="46"/>
      <c r="H74" s="46"/>
      <c r="I74" s="46"/>
      <c r="J74" s="21"/>
      <c r="K74" s="46"/>
      <c r="L74" s="46"/>
      <c r="M74" s="46"/>
    </row>
    <row r="75" spans="2:13" x14ac:dyDescent="0.25">
      <c r="B75" s="7"/>
      <c r="C75" s="11"/>
      <c r="D75" s="15"/>
      <c r="E75" s="16"/>
      <c r="F75" s="46"/>
      <c r="G75" s="46"/>
      <c r="H75" s="46"/>
      <c r="I75" s="46"/>
      <c r="J75" s="21"/>
      <c r="K75" s="46"/>
      <c r="L75" s="46"/>
      <c r="M75" s="46"/>
    </row>
    <row r="76" spans="2:13" x14ac:dyDescent="0.25">
      <c r="B76" s="7"/>
      <c r="C76" s="11"/>
      <c r="D76" s="15"/>
      <c r="E76" s="16"/>
      <c r="F76" s="46"/>
      <c r="G76" s="46"/>
      <c r="H76" s="46"/>
      <c r="I76" s="46"/>
      <c r="J76" s="21"/>
      <c r="K76" s="46"/>
      <c r="L76" s="46"/>
      <c r="M76" s="46"/>
    </row>
    <row r="77" spans="2:13" x14ac:dyDescent="0.25">
      <c r="B77" s="7"/>
      <c r="C77" s="7"/>
      <c r="D77" s="15"/>
      <c r="E77" s="16"/>
      <c r="F77" s="46"/>
      <c r="G77" s="46"/>
      <c r="H77" s="46"/>
      <c r="I77" s="46"/>
      <c r="J77" s="21"/>
      <c r="K77" s="46"/>
      <c r="L77" s="46"/>
      <c r="M77" s="46"/>
    </row>
    <row r="78" spans="2:13" x14ac:dyDescent="0.25">
      <c r="B78" s="7"/>
      <c r="C78" s="7"/>
      <c r="D78" s="15"/>
      <c r="E78" s="16"/>
      <c r="F78" s="46"/>
      <c r="G78" s="46"/>
      <c r="H78" s="46"/>
      <c r="I78" s="46"/>
      <c r="J78" s="21"/>
      <c r="K78" s="46"/>
      <c r="L78" s="46"/>
      <c r="M78" s="46"/>
    </row>
    <row r="79" spans="2:13" x14ac:dyDescent="0.25">
      <c r="B79" s="7"/>
      <c r="C79" s="11"/>
      <c r="D79" s="15"/>
      <c r="E79" s="16"/>
      <c r="F79" s="46"/>
      <c r="G79" s="46"/>
      <c r="H79" s="46"/>
      <c r="I79" s="46"/>
      <c r="J79" s="21"/>
      <c r="K79" s="46"/>
      <c r="L79" s="46"/>
      <c r="M79" s="46"/>
    </row>
    <row r="80" spans="2:13" x14ac:dyDescent="0.25">
      <c r="B80" s="7"/>
      <c r="C80" s="7"/>
      <c r="D80" s="15"/>
      <c r="E80" s="16"/>
      <c r="F80" s="46"/>
      <c r="G80" s="46"/>
      <c r="H80" s="46"/>
      <c r="I80" s="46"/>
      <c r="J80" s="21"/>
      <c r="K80" s="46"/>
      <c r="L80" s="46"/>
      <c r="M80" s="46"/>
    </row>
    <row r="81" spans="2:13" x14ac:dyDescent="0.25">
      <c r="B81" s="7"/>
      <c r="C81" s="11"/>
      <c r="D81" s="15"/>
      <c r="E81" s="16"/>
      <c r="F81" s="46"/>
      <c r="G81" s="46"/>
      <c r="H81" s="46"/>
      <c r="I81" s="46"/>
      <c r="J81" s="21"/>
      <c r="K81" s="46"/>
      <c r="L81" s="46"/>
      <c r="M81" s="46"/>
    </row>
    <row r="82" spans="2:13" x14ac:dyDescent="0.25">
      <c r="B82" s="7"/>
      <c r="C82" s="7"/>
      <c r="D82" s="15"/>
      <c r="E82" s="16"/>
      <c r="F82" s="46"/>
      <c r="G82" s="46"/>
      <c r="H82" s="46"/>
      <c r="I82" s="46"/>
      <c r="J82" s="21"/>
      <c r="K82" s="46"/>
    </row>
    <row r="83" spans="2:13" x14ac:dyDescent="0.25">
      <c r="B83" s="7"/>
      <c r="C83" s="7"/>
      <c r="D83" s="15"/>
      <c r="E83" s="16"/>
    </row>
    <row r="84" spans="2:13" x14ac:dyDescent="0.25">
      <c r="B84" s="7"/>
      <c r="C84" s="7"/>
      <c r="D84" s="15"/>
      <c r="E84" s="16"/>
    </row>
    <row r="85" spans="2:13" x14ac:dyDescent="0.25">
      <c r="B85" s="7"/>
      <c r="C85" s="7"/>
      <c r="D85" s="15"/>
      <c r="E85" s="16"/>
    </row>
    <row r="86" spans="2:13" x14ac:dyDescent="0.25">
      <c r="B86" s="7"/>
      <c r="C86" s="7"/>
      <c r="D86" s="15"/>
      <c r="E86" s="16"/>
    </row>
    <row r="87" spans="2:13" x14ac:dyDescent="0.25">
      <c r="B87" s="7"/>
      <c r="C87" s="7"/>
      <c r="D87" s="15"/>
      <c r="E87" s="16"/>
    </row>
    <row r="88" spans="2:13" x14ac:dyDescent="0.25">
      <c r="B88" s="7"/>
      <c r="C88" s="7"/>
      <c r="D88" s="15"/>
      <c r="E88" s="16"/>
    </row>
    <row r="89" spans="2:13" x14ac:dyDescent="0.25">
      <c r="B89" s="7"/>
      <c r="C89" s="7"/>
      <c r="D89" s="15"/>
      <c r="E89" s="16"/>
    </row>
    <row r="90" spans="2:13" x14ac:dyDescent="0.25">
      <c r="B90" s="7"/>
      <c r="C90" s="7"/>
      <c r="D90" s="15"/>
      <c r="E90" s="16"/>
    </row>
    <row r="91" spans="2:13" x14ac:dyDescent="0.25">
      <c r="B91" s="7"/>
      <c r="C91" s="7"/>
      <c r="D91" s="15"/>
      <c r="E91" s="16"/>
    </row>
    <row r="92" spans="2:13" x14ac:dyDescent="0.25">
      <c r="B92" s="7"/>
      <c r="C92" s="7"/>
      <c r="D92" s="15"/>
      <c r="E92" s="16"/>
    </row>
  </sheetData>
  <mergeCells count="1">
    <mergeCell ref="C8:H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59D4D-3D42-45B2-A356-CF7F57796E97}">
  <dimension ref="B2:W92"/>
  <sheetViews>
    <sheetView topLeftCell="B1" workbookViewId="0">
      <selection activeCell="C2" sqref="C2"/>
    </sheetView>
  </sheetViews>
  <sheetFormatPr defaultRowHeight="15" x14ac:dyDescent="0.25"/>
  <cols>
    <col min="2" max="2" width="26.85546875" bestFit="1" customWidth="1"/>
    <col min="3" max="3" width="45.7109375" bestFit="1" customWidth="1"/>
    <col min="4" max="4" width="7.5703125" bestFit="1" customWidth="1"/>
    <col min="5" max="5" width="5.5703125" bestFit="1" customWidth="1"/>
    <col min="6" max="11" width="6" style="23" bestFit="1" customWidth="1"/>
    <col min="12" max="21" width="6" bestFit="1" customWidth="1"/>
    <col min="22" max="22" width="5" bestFit="1" customWidth="1"/>
    <col min="23" max="23" width="6" bestFit="1" customWidth="1"/>
  </cols>
  <sheetData>
    <row r="2" spans="2:23" ht="23.25" x14ac:dyDescent="0.35">
      <c r="B2" s="41" t="str">
        <f>'Serving Up Mas R1'!A2</f>
        <v>Total CORE Audits</v>
      </c>
      <c r="C2" s="42">
        <v>19</v>
      </c>
    </row>
    <row r="3" spans="2:23" ht="23.25" x14ac:dyDescent="0.35">
      <c r="B3" s="36"/>
      <c r="C3" s="36"/>
      <c r="D3" s="36"/>
      <c r="E3" s="36"/>
      <c r="F3" s="36"/>
    </row>
    <row r="4" spans="2:23" ht="23.25" x14ac:dyDescent="0.35">
      <c r="B4" s="37" t="s">
        <v>186</v>
      </c>
      <c r="C4" s="38">
        <v>17</v>
      </c>
      <c r="D4" s="43">
        <f>C4/C2</f>
        <v>0.89473684210526316</v>
      </c>
    </row>
    <row r="5" spans="2:23" ht="23.25" x14ac:dyDescent="0.35">
      <c r="B5" s="39" t="s">
        <v>187</v>
      </c>
      <c r="C5" s="40">
        <v>2</v>
      </c>
      <c r="D5" s="43">
        <f>C5/C2</f>
        <v>0.10526315789473684</v>
      </c>
    </row>
    <row r="8" spans="2:23" ht="23.25" x14ac:dyDescent="0.35">
      <c r="B8" s="7"/>
      <c r="C8" s="137" t="s">
        <v>0</v>
      </c>
      <c r="D8" s="137"/>
      <c r="E8" s="137"/>
      <c r="F8" s="137"/>
      <c r="G8" s="137"/>
      <c r="H8" s="137"/>
      <c r="I8" s="59"/>
    </row>
    <row r="9" spans="2:23" x14ac:dyDescent="0.25">
      <c r="B9" s="19" t="s">
        <v>89</v>
      </c>
      <c r="C9" s="19" t="s">
        <v>88</v>
      </c>
      <c r="D9" s="19" t="s">
        <v>90</v>
      </c>
      <c r="E9" s="19" t="s">
        <v>91</v>
      </c>
      <c r="F9" s="49" t="s">
        <v>92</v>
      </c>
      <c r="G9" s="49"/>
      <c r="H9" s="49"/>
      <c r="I9" s="49"/>
    </row>
    <row r="10" spans="2:23" x14ac:dyDescent="0.25">
      <c r="B10" s="7" t="s">
        <v>82</v>
      </c>
      <c r="C10" s="7" t="s">
        <v>32</v>
      </c>
      <c r="D10" s="17">
        <v>10</v>
      </c>
      <c r="E10" s="18">
        <v>0.625</v>
      </c>
      <c r="F10" s="59">
        <v>4961</v>
      </c>
      <c r="G10" s="59">
        <v>30373</v>
      </c>
      <c r="H10" s="59">
        <v>4908</v>
      </c>
      <c r="I10" s="59">
        <v>21084</v>
      </c>
      <c r="J10" s="23">
        <v>29486</v>
      </c>
      <c r="K10" s="23">
        <v>34797</v>
      </c>
      <c r="L10" s="23">
        <v>28776</v>
      </c>
      <c r="M10" s="23">
        <v>33453</v>
      </c>
      <c r="N10" s="23">
        <v>3818</v>
      </c>
      <c r="O10" s="23">
        <v>28560</v>
      </c>
      <c r="P10" s="23"/>
      <c r="Q10" s="23"/>
      <c r="R10" s="23"/>
      <c r="S10" s="23"/>
      <c r="T10" s="23"/>
      <c r="U10" s="23"/>
      <c r="V10" s="23"/>
      <c r="W10" s="23"/>
    </row>
    <row r="11" spans="2:23" x14ac:dyDescent="0.25">
      <c r="B11" s="7" t="s">
        <v>61</v>
      </c>
      <c r="C11" s="12" t="s">
        <v>25</v>
      </c>
      <c r="D11" s="17">
        <v>8</v>
      </c>
      <c r="E11" s="18">
        <v>0.5</v>
      </c>
      <c r="F11" s="59">
        <v>30373</v>
      </c>
      <c r="G11" s="59">
        <v>21084</v>
      </c>
      <c r="H11" s="59">
        <v>26711</v>
      </c>
      <c r="I11" s="59">
        <v>29486</v>
      </c>
      <c r="J11" s="23">
        <v>2126</v>
      </c>
      <c r="K11" s="23">
        <v>28776</v>
      </c>
      <c r="L11" s="23">
        <v>34608</v>
      </c>
      <c r="M11" s="23">
        <v>33835</v>
      </c>
      <c r="N11" s="23"/>
      <c r="O11" s="23"/>
      <c r="P11" s="23"/>
      <c r="Q11" s="23"/>
    </row>
    <row r="12" spans="2:23" x14ac:dyDescent="0.25">
      <c r="B12" s="7" t="s">
        <v>59</v>
      </c>
      <c r="C12" s="12" t="s">
        <v>2</v>
      </c>
      <c r="D12" s="17">
        <v>4</v>
      </c>
      <c r="E12" s="18">
        <v>0.25</v>
      </c>
      <c r="F12" s="59">
        <v>30373</v>
      </c>
      <c r="G12" s="59">
        <v>2126</v>
      </c>
      <c r="H12" s="59">
        <v>34797</v>
      </c>
      <c r="I12" s="59">
        <v>33835</v>
      </c>
      <c r="L12" s="23"/>
      <c r="M12" s="23"/>
      <c r="N12" s="23"/>
      <c r="O12" s="23"/>
      <c r="P12" s="23"/>
      <c r="Q12" s="23"/>
    </row>
    <row r="13" spans="2:23" x14ac:dyDescent="0.25">
      <c r="B13" s="7" t="s">
        <v>208</v>
      </c>
      <c r="C13" s="12" t="s">
        <v>209</v>
      </c>
      <c r="D13" s="17">
        <v>3</v>
      </c>
      <c r="E13" s="18">
        <v>0.1875</v>
      </c>
      <c r="F13" s="59">
        <v>26711</v>
      </c>
      <c r="G13" s="59">
        <v>26711</v>
      </c>
      <c r="H13" s="59">
        <v>34797</v>
      </c>
      <c r="I13" s="59"/>
      <c r="L13" s="23"/>
      <c r="M13" s="23"/>
      <c r="N13" s="23"/>
      <c r="O13" s="23"/>
      <c r="P13" s="23"/>
    </row>
    <row r="14" spans="2:23" x14ac:dyDescent="0.25">
      <c r="B14" s="7" t="s">
        <v>60</v>
      </c>
      <c r="C14" s="12" t="s">
        <v>24</v>
      </c>
      <c r="D14" s="17">
        <v>3</v>
      </c>
      <c r="E14" s="18">
        <v>0.1875</v>
      </c>
      <c r="F14" s="59">
        <v>21084</v>
      </c>
      <c r="G14" s="59">
        <v>26711</v>
      </c>
      <c r="H14" s="59">
        <v>34608</v>
      </c>
      <c r="I14" s="59"/>
      <c r="L14" s="23"/>
      <c r="M14" s="23"/>
      <c r="N14" s="23"/>
      <c r="O14" s="23"/>
      <c r="P14" s="23"/>
    </row>
    <row r="15" spans="2:23" x14ac:dyDescent="0.25">
      <c r="B15" s="7" t="s">
        <v>62</v>
      </c>
      <c r="C15" s="7" t="s">
        <v>3</v>
      </c>
      <c r="D15" s="17">
        <v>2</v>
      </c>
      <c r="E15" s="18">
        <v>0.125</v>
      </c>
      <c r="F15" s="59">
        <v>4908</v>
      </c>
      <c r="G15" s="59">
        <v>29486</v>
      </c>
      <c r="H15" s="59"/>
      <c r="I15" s="59"/>
      <c r="L15" s="23"/>
      <c r="M15" s="23"/>
      <c r="N15" s="23"/>
      <c r="O15" s="23"/>
      <c r="P15" s="23"/>
    </row>
    <row r="16" spans="2:23" x14ac:dyDescent="0.25">
      <c r="B16" s="7" t="s">
        <v>101</v>
      </c>
      <c r="C16" s="12" t="s">
        <v>102</v>
      </c>
      <c r="D16" s="17">
        <v>2</v>
      </c>
      <c r="E16" s="18">
        <v>0.125</v>
      </c>
      <c r="F16" s="59">
        <v>4961</v>
      </c>
      <c r="G16" s="59">
        <v>34608</v>
      </c>
      <c r="H16" s="59"/>
      <c r="I16" s="59"/>
      <c r="L16" s="23"/>
      <c r="M16" s="23"/>
      <c r="N16" s="23"/>
      <c r="O16" s="23"/>
      <c r="P16" s="23"/>
    </row>
    <row r="17" spans="2:18" x14ac:dyDescent="0.25">
      <c r="B17" s="7" t="s">
        <v>99</v>
      </c>
      <c r="C17" s="7" t="s">
        <v>100</v>
      </c>
      <c r="D17" s="17">
        <v>1</v>
      </c>
      <c r="E17" s="18">
        <v>6.25E-2</v>
      </c>
      <c r="F17" s="59">
        <v>21084</v>
      </c>
      <c r="G17" s="59"/>
      <c r="H17" s="59"/>
      <c r="I17" s="59"/>
      <c r="L17" s="23"/>
      <c r="M17" s="23"/>
      <c r="N17" s="23"/>
      <c r="O17" s="23"/>
      <c r="P17" s="23"/>
    </row>
    <row r="18" spans="2:18" x14ac:dyDescent="0.25">
      <c r="B18" s="7" t="s">
        <v>300</v>
      </c>
      <c r="C18" s="7" t="s">
        <v>301</v>
      </c>
      <c r="D18" s="17">
        <v>1</v>
      </c>
      <c r="E18" s="18">
        <v>6.25E-2</v>
      </c>
      <c r="F18" s="59">
        <v>29486</v>
      </c>
      <c r="G18" s="59"/>
      <c r="H18" s="59"/>
      <c r="I18" s="59"/>
      <c r="L18" s="23"/>
      <c r="M18" s="23"/>
      <c r="N18" s="23"/>
      <c r="O18" s="23"/>
      <c r="P18" s="23"/>
    </row>
    <row r="19" spans="2:18" x14ac:dyDescent="0.25">
      <c r="B19" s="7" t="s">
        <v>72</v>
      </c>
      <c r="C19" s="7" t="s">
        <v>16</v>
      </c>
      <c r="D19" s="17">
        <v>1</v>
      </c>
      <c r="E19" s="18">
        <v>6.25E-2</v>
      </c>
      <c r="F19" s="59">
        <v>33835</v>
      </c>
      <c r="G19" s="59"/>
      <c r="H19" s="59"/>
      <c r="I19" s="59"/>
      <c r="L19" s="23"/>
      <c r="M19" s="23"/>
      <c r="N19" s="23"/>
      <c r="O19" s="23"/>
      <c r="P19" s="23"/>
    </row>
    <row r="20" spans="2:18" x14ac:dyDescent="0.25">
      <c r="B20" s="7"/>
      <c r="C20" s="7"/>
      <c r="D20" s="17"/>
      <c r="E20" s="18"/>
      <c r="F20" s="59"/>
      <c r="G20" s="59"/>
      <c r="H20" s="59"/>
      <c r="I20" s="59"/>
    </row>
    <row r="21" spans="2:18" x14ac:dyDescent="0.25">
      <c r="B21" s="7"/>
      <c r="C21" s="7"/>
      <c r="D21" s="17"/>
      <c r="E21" s="18"/>
      <c r="F21" s="67"/>
      <c r="G21" s="67"/>
      <c r="H21" s="67"/>
      <c r="I21" s="67"/>
    </row>
    <row r="22" spans="2:18" x14ac:dyDescent="0.25">
      <c r="B22" s="7"/>
      <c r="C22" s="7"/>
      <c r="D22" s="17"/>
      <c r="E22" s="18"/>
      <c r="F22" s="67"/>
      <c r="G22" s="67"/>
      <c r="H22" s="67"/>
      <c r="I22" s="67"/>
    </row>
    <row r="23" spans="2:18" ht="23.25" x14ac:dyDescent="0.35">
      <c r="B23" s="7"/>
      <c r="C23" s="2" t="s">
        <v>5</v>
      </c>
      <c r="D23" s="2"/>
      <c r="E23" s="2"/>
      <c r="F23" s="24"/>
      <c r="G23" s="59"/>
    </row>
    <row r="24" spans="2:18" x14ac:dyDescent="0.25">
      <c r="B24" s="9"/>
      <c r="C24" s="9"/>
      <c r="D24" s="6"/>
      <c r="E24" s="6"/>
      <c r="F24" s="59"/>
      <c r="G24" s="59"/>
    </row>
    <row r="25" spans="2:18" x14ac:dyDescent="0.25">
      <c r="B25" s="19" t="s">
        <v>89</v>
      </c>
      <c r="C25" s="19" t="s">
        <v>88</v>
      </c>
      <c r="D25" s="19" t="s">
        <v>90</v>
      </c>
      <c r="E25" s="19" t="s">
        <v>91</v>
      </c>
      <c r="F25" s="49" t="s">
        <v>92</v>
      </c>
      <c r="G25" s="49"/>
      <c r="H25" s="49"/>
      <c r="I25" s="49"/>
      <c r="L25" s="23"/>
      <c r="M25" s="23"/>
      <c r="N25" s="23"/>
      <c r="O25" s="23"/>
    </row>
    <row r="26" spans="2:18" x14ac:dyDescent="0.25">
      <c r="B26" s="7" t="s">
        <v>39</v>
      </c>
      <c r="C26" s="7" t="s">
        <v>33</v>
      </c>
      <c r="D26" s="17">
        <v>9</v>
      </c>
      <c r="E26" s="18">
        <v>0.6</v>
      </c>
      <c r="F26" s="66">
        <v>4961</v>
      </c>
      <c r="G26" s="66">
        <v>30373</v>
      </c>
      <c r="H26" s="23">
        <v>4908</v>
      </c>
      <c r="I26" s="23">
        <v>29486</v>
      </c>
      <c r="J26" s="23">
        <v>34608</v>
      </c>
      <c r="K26" s="23">
        <v>33453</v>
      </c>
      <c r="L26" s="23">
        <v>3818</v>
      </c>
      <c r="M26" s="23">
        <v>33835</v>
      </c>
      <c r="N26" s="23">
        <v>28560</v>
      </c>
      <c r="O26" s="23"/>
      <c r="P26" s="23"/>
      <c r="Q26" s="23"/>
      <c r="R26" s="23"/>
    </row>
    <row r="27" spans="2:18" x14ac:dyDescent="0.25">
      <c r="B27" s="7" t="s">
        <v>169</v>
      </c>
      <c r="C27" s="7" t="s">
        <v>170</v>
      </c>
      <c r="D27" s="17">
        <v>8</v>
      </c>
      <c r="E27" s="18">
        <v>0.53333333333333333</v>
      </c>
      <c r="F27" s="66">
        <v>4961</v>
      </c>
      <c r="G27" s="66">
        <v>30373</v>
      </c>
      <c r="H27" s="23">
        <v>4908</v>
      </c>
      <c r="I27" s="23">
        <v>26711</v>
      </c>
      <c r="J27" s="23">
        <v>34797</v>
      </c>
      <c r="K27" s="23">
        <v>28776</v>
      </c>
      <c r="L27" s="23">
        <v>3818</v>
      </c>
      <c r="M27" s="23">
        <v>33835</v>
      </c>
      <c r="N27" s="23"/>
      <c r="O27" s="23"/>
    </row>
    <row r="28" spans="2:18" x14ac:dyDescent="0.25">
      <c r="B28" s="7" t="s">
        <v>308</v>
      </c>
      <c r="C28" s="7" t="s">
        <v>309</v>
      </c>
      <c r="D28" s="17">
        <v>7</v>
      </c>
      <c r="E28" s="18">
        <v>0.46666666666666667</v>
      </c>
      <c r="F28" s="66">
        <v>30373</v>
      </c>
      <c r="G28" s="66">
        <v>4908</v>
      </c>
      <c r="H28" s="23">
        <v>29486</v>
      </c>
      <c r="I28" s="23">
        <v>2126</v>
      </c>
      <c r="J28" s="23">
        <v>28776</v>
      </c>
      <c r="K28" s="23">
        <v>34608</v>
      </c>
      <c r="L28" s="23">
        <v>3818</v>
      </c>
      <c r="M28" s="23"/>
      <c r="N28" s="23"/>
      <c r="O28" s="23"/>
    </row>
    <row r="29" spans="2:18" x14ac:dyDescent="0.25">
      <c r="B29" s="7" t="s">
        <v>223</v>
      </c>
      <c r="C29" s="7" t="s">
        <v>224</v>
      </c>
      <c r="D29" s="17">
        <v>4</v>
      </c>
      <c r="E29" s="18">
        <v>0.26666666666666666</v>
      </c>
      <c r="F29" s="66">
        <v>30373</v>
      </c>
      <c r="G29" s="66">
        <v>34797</v>
      </c>
      <c r="H29" s="23">
        <v>28776</v>
      </c>
      <c r="I29" s="23">
        <v>34608</v>
      </c>
      <c r="L29" s="23"/>
      <c r="M29" s="23"/>
      <c r="N29" s="23"/>
      <c r="O29" s="23"/>
    </row>
    <row r="30" spans="2:18" x14ac:dyDescent="0.25">
      <c r="B30" s="7" t="s">
        <v>65</v>
      </c>
      <c r="C30" s="7" t="s">
        <v>27</v>
      </c>
      <c r="D30" s="17">
        <v>4</v>
      </c>
      <c r="E30" s="18">
        <v>0.26666666666666666</v>
      </c>
      <c r="F30" s="66">
        <v>4961</v>
      </c>
      <c r="G30" s="66">
        <v>30373</v>
      </c>
      <c r="H30" s="23">
        <v>28776</v>
      </c>
      <c r="I30" s="23">
        <v>28560</v>
      </c>
      <c r="L30" s="23"/>
      <c r="M30" s="23"/>
      <c r="N30" s="23"/>
      <c r="O30" s="23"/>
    </row>
    <row r="31" spans="2:18" x14ac:dyDescent="0.25">
      <c r="B31" s="7" t="s">
        <v>64</v>
      </c>
      <c r="C31" s="7" t="s">
        <v>26</v>
      </c>
      <c r="D31" s="17">
        <v>2</v>
      </c>
      <c r="E31" s="18">
        <v>0.13333333333333333</v>
      </c>
      <c r="F31" s="66">
        <v>4961</v>
      </c>
      <c r="G31" s="66">
        <v>21084</v>
      </c>
      <c r="L31" s="23"/>
      <c r="M31" s="23"/>
      <c r="N31" s="23"/>
      <c r="O31" s="23"/>
    </row>
    <row r="32" spans="2:18" x14ac:dyDescent="0.25">
      <c r="B32" s="7" t="s">
        <v>291</v>
      </c>
      <c r="C32" s="7" t="s">
        <v>292</v>
      </c>
      <c r="D32" s="17">
        <v>2</v>
      </c>
      <c r="E32" s="18">
        <v>0.13333333333333333</v>
      </c>
      <c r="F32" s="66">
        <v>4961</v>
      </c>
      <c r="G32" s="66">
        <v>34608</v>
      </c>
      <c r="L32" s="23"/>
      <c r="M32" s="23"/>
      <c r="N32" s="23"/>
      <c r="O32" s="23"/>
    </row>
    <row r="33" spans="2:22" x14ac:dyDescent="0.25">
      <c r="B33" s="7" t="s">
        <v>218</v>
      </c>
      <c r="C33" s="7" t="s">
        <v>219</v>
      </c>
      <c r="D33" s="17">
        <v>1</v>
      </c>
      <c r="E33" s="18">
        <v>6.6666666666666666E-2</v>
      </c>
      <c r="F33" s="66">
        <v>30373</v>
      </c>
      <c r="G33" s="66"/>
      <c r="L33" s="23"/>
      <c r="M33" s="23"/>
      <c r="N33" s="23"/>
      <c r="O33" s="23"/>
    </row>
    <row r="34" spans="2:22" x14ac:dyDescent="0.25">
      <c r="B34" s="7" t="s">
        <v>306</v>
      </c>
      <c r="C34" s="7" t="s">
        <v>307</v>
      </c>
      <c r="D34" s="17">
        <v>1</v>
      </c>
      <c r="E34" s="18">
        <v>6.6666666666666666E-2</v>
      </c>
      <c r="F34" s="66">
        <v>30373</v>
      </c>
      <c r="G34" s="66"/>
      <c r="L34" s="23"/>
      <c r="M34" s="23"/>
      <c r="N34" s="23"/>
      <c r="O34" s="23"/>
    </row>
    <row r="35" spans="2:22" x14ac:dyDescent="0.25">
      <c r="B35" s="7" t="s">
        <v>183</v>
      </c>
      <c r="C35" s="7" t="s">
        <v>182</v>
      </c>
      <c r="D35" s="17">
        <v>1</v>
      </c>
      <c r="E35" s="18">
        <v>6.6666666666666666E-2</v>
      </c>
      <c r="F35" s="71">
        <v>34797</v>
      </c>
      <c r="G35" s="71"/>
      <c r="L35" s="23"/>
      <c r="M35" s="23"/>
      <c r="N35" s="23"/>
      <c r="O35" s="23"/>
    </row>
    <row r="36" spans="2:22" x14ac:dyDescent="0.25">
      <c r="B36" s="7" t="s">
        <v>293</v>
      </c>
      <c r="C36" s="7" t="s">
        <v>294</v>
      </c>
      <c r="D36" s="17">
        <v>1</v>
      </c>
      <c r="E36" s="18">
        <v>7.1428571428571425E-2</v>
      </c>
      <c r="F36" s="71">
        <v>34608</v>
      </c>
      <c r="G36" s="71"/>
      <c r="L36" s="23"/>
      <c r="M36" s="23"/>
      <c r="N36" s="23"/>
      <c r="O36" s="23"/>
    </row>
    <row r="37" spans="2:22" x14ac:dyDescent="0.25">
      <c r="B37" s="7"/>
      <c r="C37" s="7"/>
      <c r="D37" s="17"/>
      <c r="E37" s="18"/>
      <c r="F37" s="71"/>
      <c r="G37" s="71"/>
      <c r="L37" s="23"/>
      <c r="M37" s="23"/>
      <c r="N37" s="23"/>
      <c r="O37" s="23"/>
    </row>
    <row r="38" spans="2:22" ht="23.25" x14ac:dyDescent="0.35">
      <c r="B38" s="7"/>
      <c r="C38" s="2" t="s">
        <v>7</v>
      </c>
      <c r="D38" s="2"/>
      <c r="E38" s="2"/>
      <c r="F38" s="25"/>
      <c r="G38" s="25"/>
      <c r="H38" s="25"/>
      <c r="I38" s="25"/>
    </row>
    <row r="39" spans="2:22" x14ac:dyDescent="0.25">
      <c r="B39" s="19" t="s">
        <v>89</v>
      </c>
      <c r="C39" s="19" t="s">
        <v>88</v>
      </c>
      <c r="D39" s="19" t="s">
        <v>90</v>
      </c>
      <c r="E39" s="19" t="s">
        <v>91</v>
      </c>
      <c r="F39" s="45" t="s">
        <v>92</v>
      </c>
      <c r="G39" s="45"/>
      <c r="H39" s="45"/>
      <c r="I39" s="45"/>
    </row>
    <row r="40" spans="2:22" x14ac:dyDescent="0.25">
      <c r="B40" s="7" t="s">
        <v>78</v>
      </c>
      <c r="C40" s="11" t="s">
        <v>21</v>
      </c>
      <c r="D40" s="15">
        <v>5</v>
      </c>
      <c r="E40" s="16">
        <v>0.33333333333333331</v>
      </c>
      <c r="F40" s="46">
        <v>4961</v>
      </c>
      <c r="G40" s="46">
        <v>30373</v>
      </c>
      <c r="H40" s="46">
        <v>4908</v>
      </c>
      <c r="I40" s="46">
        <v>17119</v>
      </c>
      <c r="J40" s="21">
        <v>34608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2:22" x14ac:dyDescent="0.25">
      <c r="B41" s="7" t="s">
        <v>46</v>
      </c>
      <c r="C41" s="11" t="s">
        <v>22</v>
      </c>
      <c r="D41" s="15">
        <v>5</v>
      </c>
      <c r="E41" s="16">
        <v>0.33333333333333331</v>
      </c>
      <c r="F41" s="46">
        <v>4961</v>
      </c>
      <c r="G41" s="46">
        <v>2126</v>
      </c>
      <c r="H41" s="46">
        <v>1719</v>
      </c>
      <c r="I41" s="46">
        <v>33453</v>
      </c>
      <c r="J41" s="21">
        <v>3818</v>
      </c>
      <c r="K41" s="46"/>
      <c r="L41" s="46"/>
      <c r="M41" s="46"/>
      <c r="N41" s="46"/>
      <c r="O41" s="46"/>
      <c r="P41" s="46"/>
      <c r="Q41" s="46"/>
      <c r="R41" s="46"/>
      <c r="S41" s="46"/>
    </row>
    <row r="42" spans="2:22" x14ac:dyDescent="0.25">
      <c r="B42" s="7" t="s">
        <v>38</v>
      </c>
      <c r="C42" s="11" t="s">
        <v>36</v>
      </c>
      <c r="D42" s="15">
        <v>5</v>
      </c>
      <c r="E42" s="16">
        <v>0.33333333333333331</v>
      </c>
      <c r="F42" s="46">
        <v>4908</v>
      </c>
      <c r="G42" s="46">
        <v>29486</v>
      </c>
      <c r="H42" s="46">
        <v>34608</v>
      </c>
      <c r="I42" s="46">
        <v>33453</v>
      </c>
      <c r="J42" s="21">
        <v>33835</v>
      </c>
      <c r="K42" s="46"/>
      <c r="L42" s="46"/>
      <c r="M42" s="46"/>
      <c r="N42" s="46"/>
      <c r="O42" s="46"/>
    </row>
    <row r="43" spans="2:22" x14ac:dyDescent="0.25">
      <c r="B43" s="7" t="s">
        <v>107</v>
      </c>
      <c r="C43" s="11" t="s">
        <v>108</v>
      </c>
      <c r="D43" s="15">
        <v>5</v>
      </c>
      <c r="E43" s="16">
        <v>0.33333333333333331</v>
      </c>
      <c r="F43" s="46">
        <v>29486</v>
      </c>
      <c r="G43" s="46">
        <v>34608</v>
      </c>
      <c r="H43" s="46">
        <v>33453</v>
      </c>
      <c r="I43" s="46">
        <v>3818</v>
      </c>
      <c r="J43" s="21">
        <v>33835</v>
      </c>
      <c r="K43" s="46"/>
      <c r="L43" s="46"/>
      <c r="M43" s="46"/>
    </row>
    <row r="44" spans="2:22" x14ac:dyDescent="0.25">
      <c r="B44" s="7" t="s">
        <v>109</v>
      </c>
      <c r="C44" s="7" t="s">
        <v>110</v>
      </c>
      <c r="D44" s="15">
        <v>5</v>
      </c>
      <c r="E44" s="16">
        <v>0.33333333333333331</v>
      </c>
      <c r="F44" s="46">
        <v>26711</v>
      </c>
      <c r="G44" s="46">
        <v>2126</v>
      </c>
      <c r="H44" s="46">
        <v>28776</v>
      </c>
      <c r="I44" s="46">
        <v>3818</v>
      </c>
      <c r="J44" s="21">
        <v>28560</v>
      </c>
      <c r="K44" s="46"/>
      <c r="L44" s="46"/>
      <c r="M44" s="46"/>
    </row>
    <row r="45" spans="2:22" x14ac:dyDescent="0.25">
      <c r="B45" s="7" t="s">
        <v>80</v>
      </c>
      <c r="C45" s="11" t="s">
        <v>98</v>
      </c>
      <c r="D45" s="15">
        <v>4</v>
      </c>
      <c r="E45" s="16">
        <v>0.26666666666666666</v>
      </c>
      <c r="F45" s="46">
        <v>4961</v>
      </c>
      <c r="G45" s="46">
        <v>26711</v>
      </c>
      <c r="H45" s="46">
        <v>34608</v>
      </c>
      <c r="I45" s="46">
        <v>18939</v>
      </c>
      <c r="J45" s="21"/>
      <c r="K45" s="46"/>
      <c r="L45" s="46"/>
      <c r="M45" s="46"/>
    </row>
    <row r="46" spans="2:22" x14ac:dyDescent="0.25">
      <c r="B46" s="7" t="s">
        <v>52</v>
      </c>
      <c r="C46" s="7" t="s">
        <v>51</v>
      </c>
      <c r="D46" s="15">
        <v>3</v>
      </c>
      <c r="E46" s="16">
        <v>0.2</v>
      </c>
      <c r="F46" s="46">
        <v>26711</v>
      </c>
      <c r="G46" s="46">
        <v>29486</v>
      </c>
      <c r="H46" s="46">
        <v>17119</v>
      </c>
      <c r="I46" s="46"/>
      <c r="J46" s="21"/>
      <c r="K46" s="46"/>
      <c r="L46" s="46"/>
      <c r="M46" s="46"/>
    </row>
    <row r="47" spans="2:22" x14ac:dyDescent="0.25">
      <c r="B47" s="7" t="s">
        <v>194</v>
      </c>
      <c r="C47" s="7" t="s">
        <v>195</v>
      </c>
      <c r="D47" s="15">
        <v>3</v>
      </c>
      <c r="E47" s="16">
        <v>0.2</v>
      </c>
      <c r="F47" s="46">
        <v>2126</v>
      </c>
      <c r="G47" s="46">
        <v>34608</v>
      </c>
      <c r="H47" s="46">
        <v>18939</v>
      </c>
      <c r="I47" s="46"/>
      <c r="J47" s="21"/>
      <c r="K47" s="46"/>
      <c r="L47" s="46"/>
      <c r="M47" s="46"/>
    </row>
    <row r="48" spans="2:22" x14ac:dyDescent="0.25">
      <c r="B48" s="7" t="s">
        <v>77</v>
      </c>
      <c r="C48" s="11" t="s">
        <v>20</v>
      </c>
      <c r="D48" s="15">
        <v>2</v>
      </c>
      <c r="E48" s="16">
        <v>0.13333333333333333</v>
      </c>
      <c r="F48" s="46">
        <v>30373</v>
      </c>
      <c r="G48" s="46">
        <v>4908</v>
      </c>
      <c r="H48" s="46"/>
      <c r="I48" s="46"/>
      <c r="J48" s="21"/>
      <c r="K48" s="46"/>
      <c r="L48" s="46"/>
      <c r="M48" s="46"/>
    </row>
    <row r="49" spans="2:13" x14ac:dyDescent="0.25">
      <c r="B49" s="7" t="s">
        <v>198</v>
      </c>
      <c r="C49" s="7" t="s">
        <v>199</v>
      </c>
      <c r="D49" s="15">
        <v>2</v>
      </c>
      <c r="E49" s="16">
        <v>0.13333333333333333</v>
      </c>
      <c r="F49" s="46">
        <v>26711</v>
      </c>
      <c r="G49" s="46">
        <v>29486</v>
      </c>
      <c r="H49" s="46"/>
      <c r="I49" s="46"/>
      <c r="J49" s="21"/>
      <c r="K49" s="46"/>
      <c r="L49" s="46"/>
      <c r="M49" s="46"/>
    </row>
    <row r="50" spans="2:13" x14ac:dyDescent="0.25">
      <c r="B50" s="7" t="s">
        <v>196</v>
      </c>
      <c r="C50" s="11" t="s">
        <v>197</v>
      </c>
      <c r="D50" s="15">
        <v>2</v>
      </c>
      <c r="E50" s="16">
        <v>0.13333333333333333</v>
      </c>
      <c r="F50" s="46">
        <v>4908</v>
      </c>
      <c r="G50" s="46">
        <v>29486</v>
      </c>
      <c r="H50" s="46"/>
      <c r="I50" s="46"/>
      <c r="J50" s="21"/>
      <c r="K50" s="46"/>
      <c r="L50" s="46"/>
      <c r="M50" s="46"/>
    </row>
    <row r="51" spans="2:13" x14ac:dyDescent="0.25">
      <c r="B51" s="7" t="s">
        <v>69</v>
      </c>
      <c r="C51" s="11" t="s">
        <v>30</v>
      </c>
      <c r="D51" s="15">
        <v>2</v>
      </c>
      <c r="E51" s="16">
        <v>0.13333333333333333</v>
      </c>
      <c r="F51" s="46">
        <v>4961</v>
      </c>
      <c r="G51" s="46">
        <v>2126</v>
      </c>
      <c r="H51" s="46"/>
      <c r="I51" s="46"/>
      <c r="J51" s="21"/>
      <c r="K51" s="46"/>
      <c r="L51" s="46"/>
      <c r="M51" s="46"/>
    </row>
    <row r="52" spans="2:13" x14ac:dyDescent="0.25">
      <c r="B52" s="7" t="s">
        <v>83</v>
      </c>
      <c r="C52" s="7" t="s">
        <v>12</v>
      </c>
      <c r="D52" s="15">
        <v>2</v>
      </c>
      <c r="E52" s="16">
        <v>0.13333333333333333</v>
      </c>
      <c r="F52" s="46">
        <v>4961</v>
      </c>
      <c r="G52" s="46">
        <v>17119</v>
      </c>
      <c r="H52" s="46"/>
      <c r="I52" s="46"/>
      <c r="J52" s="21"/>
      <c r="K52" s="46"/>
      <c r="L52" s="46"/>
      <c r="M52" s="46"/>
    </row>
    <row r="53" spans="2:13" x14ac:dyDescent="0.25">
      <c r="B53" s="7" t="s">
        <v>86</v>
      </c>
      <c r="C53" s="7" t="s">
        <v>10</v>
      </c>
      <c r="D53" s="15">
        <v>2</v>
      </c>
      <c r="E53" s="16">
        <v>0.13333333333333333</v>
      </c>
      <c r="F53" s="46">
        <v>4961</v>
      </c>
      <c r="G53" s="46">
        <v>17119</v>
      </c>
      <c r="H53" s="46"/>
      <c r="I53" s="46"/>
      <c r="J53" s="21"/>
      <c r="K53" s="46"/>
      <c r="L53" s="46"/>
      <c r="M53" s="46"/>
    </row>
    <row r="54" spans="2:13" x14ac:dyDescent="0.25">
      <c r="B54" s="7" t="s">
        <v>42</v>
      </c>
      <c r="C54" s="7" t="s">
        <v>43</v>
      </c>
      <c r="D54" s="15">
        <v>2</v>
      </c>
      <c r="E54" s="16">
        <v>0.13333333333333333</v>
      </c>
      <c r="F54" s="46">
        <v>26711</v>
      </c>
      <c r="G54" s="46">
        <v>34608</v>
      </c>
      <c r="H54" s="46"/>
      <c r="I54" s="46"/>
      <c r="J54" s="21"/>
      <c r="K54" s="46"/>
      <c r="L54" s="46"/>
      <c r="M54" s="46"/>
    </row>
    <row r="55" spans="2:13" x14ac:dyDescent="0.25">
      <c r="B55" s="7" t="s">
        <v>175</v>
      </c>
      <c r="C55" s="7" t="s">
        <v>176</v>
      </c>
      <c r="D55" s="15">
        <v>2</v>
      </c>
      <c r="E55" s="16">
        <v>0.13333333333333333</v>
      </c>
      <c r="F55" s="46">
        <v>30373</v>
      </c>
      <c r="G55" s="46">
        <v>33453</v>
      </c>
      <c r="H55" s="46"/>
      <c r="I55" s="46"/>
      <c r="J55" s="21"/>
      <c r="K55" s="46"/>
      <c r="L55" s="46"/>
      <c r="M55" s="46"/>
    </row>
    <row r="56" spans="2:13" x14ac:dyDescent="0.25">
      <c r="B56" s="7" t="s">
        <v>70</v>
      </c>
      <c r="C56" s="7" t="s">
        <v>31</v>
      </c>
      <c r="D56" s="15">
        <v>2</v>
      </c>
      <c r="E56" s="16">
        <v>0.13333333333333333</v>
      </c>
      <c r="F56" s="46">
        <v>4961</v>
      </c>
      <c r="G56" s="46">
        <v>3818</v>
      </c>
      <c r="H56" s="46"/>
      <c r="I56" s="46"/>
      <c r="J56" s="21"/>
      <c r="K56" s="46"/>
      <c r="L56" s="46"/>
      <c r="M56" s="46"/>
    </row>
    <row r="57" spans="2:13" x14ac:dyDescent="0.25">
      <c r="B57" s="7" t="s">
        <v>79</v>
      </c>
      <c r="C57" s="7" t="s">
        <v>23</v>
      </c>
      <c r="D57" s="15">
        <v>2</v>
      </c>
      <c r="E57" s="16">
        <v>0.13333333333333333</v>
      </c>
      <c r="F57" s="46">
        <v>26711</v>
      </c>
      <c r="G57" s="46">
        <v>3818</v>
      </c>
      <c r="H57" s="46"/>
      <c r="I57" s="46"/>
      <c r="J57" s="21"/>
      <c r="K57" s="46"/>
      <c r="L57" s="46"/>
      <c r="M57" s="46"/>
    </row>
    <row r="58" spans="2:13" x14ac:dyDescent="0.25">
      <c r="B58" s="7" t="s">
        <v>279</v>
      </c>
      <c r="C58" s="11" t="s">
        <v>280</v>
      </c>
      <c r="D58" s="15">
        <v>2</v>
      </c>
      <c r="E58" s="16">
        <v>0.13333333333333333</v>
      </c>
      <c r="F58" s="46">
        <v>26711</v>
      </c>
      <c r="G58" s="46">
        <v>3818</v>
      </c>
      <c r="H58" s="46"/>
      <c r="I58" s="46"/>
      <c r="J58" s="21"/>
      <c r="K58" s="46"/>
      <c r="L58" s="46"/>
      <c r="M58" s="46"/>
    </row>
    <row r="59" spans="2:13" x14ac:dyDescent="0.25">
      <c r="B59" s="7" t="s">
        <v>41</v>
      </c>
      <c r="C59" s="7" t="s">
        <v>40</v>
      </c>
      <c r="D59" s="15">
        <v>2</v>
      </c>
      <c r="E59" s="16">
        <v>0.13333333333333333</v>
      </c>
      <c r="F59" s="46">
        <v>29486</v>
      </c>
      <c r="G59" s="46">
        <v>3818</v>
      </c>
      <c r="H59" s="46"/>
      <c r="I59" s="46"/>
      <c r="J59" s="21"/>
      <c r="K59" s="46"/>
      <c r="L59" s="46"/>
      <c r="M59" s="46"/>
    </row>
    <row r="60" spans="2:13" x14ac:dyDescent="0.25">
      <c r="B60" s="7" t="s">
        <v>56</v>
      </c>
      <c r="C60" s="7" t="s">
        <v>47</v>
      </c>
      <c r="D60" s="15">
        <v>2</v>
      </c>
      <c r="E60" s="16">
        <v>0.13333333333333333</v>
      </c>
      <c r="F60" s="46">
        <v>17119</v>
      </c>
      <c r="G60" s="46">
        <v>3818</v>
      </c>
      <c r="H60" s="46"/>
      <c r="I60" s="46"/>
      <c r="J60" s="21"/>
      <c r="K60" s="46"/>
      <c r="L60" s="46"/>
      <c r="M60" s="46"/>
    </row>
    <row r="61" spans="2:13" x14ac:dyDescent="0.25">
      <c r="B61" s="7" t="s">
        <v>55</v>
      </c>
      <c r="C61" s="7" t="s">
        <v>48</v>
      </c>
      <c r="D61" s="15">
        <v>2</v>
      </c>
      <c r="E61" s="16">
        <v>0.13333333333333333</v>
      </c>
      <c r="F61" s="46">
        <v>17119</v>
      </c>
      <c r="G61" s="46">
        <v>3818</v>
      </c>
      <c r="H61" s="46"/>
      <c r="I61" s="46"/>
      <c r="J61" s="21"/>
      <c r="K61" s="46"/>
      <c r="L61" s="46"/>
      <c r="M61" s="46"/>
    </row>
    <row r="62" spans="2:13" x14ac:dyDescent="0.25">
      <c r="B62" s="7" t="s">
        <v>57</v>
      </c>
      <c r="C62" s="7" t="s">
        <v>18</v>
      </c>
      <c r="D62" s="15">
        <v>2</v>
      </c>
      <c r="E62" s="16">
        <v>0.13333333333333333</v>
      </c>
      <c r="F62" s="46">
        <v>3818</v>
      </c>
      <c r="G62" s="46">
        <v>33835</v>
      </c>
      <c r="H62" s="46"/>
      <c r="I62" s="46"/>
      <c r="J62" s="21"/>
      <c r="K62" s="46"/>
      <c r="L62" s="46"/>
      <c r="M62" s="46"/>
    </row>
    <row r="63" spans="2:13" x14ac:dyDescent="0.25">
      <c r="B63" s="7" t="s">
        <v>317</v>
      </c>
      <c r="C63" s="7" t="s">
        <v>318</v>
      </c>
      <c r="D63" s="15">
        <v>2</v>
      </c>
      <c r="E63" s="16">
        <v>0.13333333333333333</v>
      </c>
      <c r="F63" s="46">
        <v>3818</v>
      </c>
      <c r="G63" s="46">
        <v>33835</v>
      </c>
      <c r="H63" s="46"/>
      <c r="I63" s="46"/>
      <c r="J63" s="21"/>
      <c r="K63" s="46"/>
      <c r="L63" s="46"/>
      <c r="M63" s="46"/>
    </row>
    <row r="64" spans="2:13" x14ac:dyDescent="0.25">
      <c r="B64" s="7" t="s">
        <v>84</v>
      </c>
      <c r="C64" s="11" t="s">
        <v>11</v>
      </c>
      <c r="D64" s="15">
        <v>2</v>
      </c>
      <c r="E64" s="16">
        <v>0.13333333333333333</v>
      </c>
      <c r="F64" s="46">
        <v>26711</v>
      </c>
      <c r="G64" s="46">
        <v>28560</v>
      </c>
      <c r="H64" s="46"/>
      <c r="I64" s="46"/>
      <c r="J64" s="21"/>
      <c r="K64" s="46"/>
      <c r="L64" s="46"/>
      <c r="M64" s="46"/>
    </row>
    <row r="65" spans="2:13" x14ac:dyDescent="0.25">
      <c r="B65" s="7" t="s">
        <v>177</v>
      </c>
      <c r="C65" s="7" t="s">
        <v>178</v>
      </c>
      <c r="D65" s="15">
        <v>2</v>
      </c>
      <c r="E65" s="16">
        <v>0.13333333333333333</v>
      </c>
      <c r="F65" s="46">
        <v>30373</v>
      </c>
      <c r="G65" s="46">
        <v>28560</v>
      </c>
      <c r="H65" s="46"/>
      <c r="I65" s="46"/>
      <c r="J65" s="21"/>
      <c r="K65" s="46"/>
      <c r="L65" s="46"/>
      <c r="M65" s="46"/>
    </row>
    <row r="66" spans="2:13" x14ac:dyDescent="0.25">
      <c r="B66" s="7"/>
      <c r="C66" s="7"/>
      <c r="D66" s="15"/>
      <c r="E66" s="16"/>
      <c r="F66" s="46"/>
      <c r="G66" s="46"/>
      <c r="H66" s="46"/>
      <c r="I66" s="46"/>
      <c r="J66" s="21"/>
      <c r="K66" s="46"/>
      <c r="L66" s="46"/>
      <c r="M66" s="46"/>
    </row>
    <row r="67" spans="2:13" x14ac:dyDescent="0.25">
      <c r="B67" s="7"/>
      <c r="C67" s="11"/>
      <c r="D67" s="15"/>
      <c r="E67" s="16"/>
      <c r="F67" s="46"/>
      <c r="G67" s="46"/>
      <c r="H67" s="46"/>
      <c r="I67" s="46"/>
      <c r="J67" s="21"/>
      <c r="K67" s="46"/>
      <c r="L67" s="46"/>
      <c r="M67" s="46"/>
    </row>
    <row r="68" spans="2:13" x14ac:dyDescent="0.25">
      <c r="B68" s="7"/>
      <c r="C68" s="11"/>
      <c r="D68" s="15"/>
      <c r="E68" s="16"/>
      <c r="F68" s="46"/>
      <c r="G68" s="46"/>
      <c r="H68" s="46"/>
      <c r="I68" s="46"/>
      <c r="J68" s="21"/>
      <c r="K68" s="46"/>
      <c r="L68" s="46"/>
      <c r="M68" s="46"/>
    </row>
    <row r="69" spans="2:13" x14ac:dyDescent="0.25">
      <c r="B69" s="7"/>
      <c r="C69" s="7"/>
      <c r="D69" s="15"/>
      <c r="E69" s="16"/>
      <c r="F69" s="46"/>
      <c r="G69" s="46"/>
      <c r="H69" s="46"/>
      <c r="I69" s="46"/>
      <c r="J69" s="21"/>
      <c r="K69" s="46"/>
      <c r="L69" s="46"/>
      <c r="M69" s="46"/>
    </row>
    <row r="70" spans="2:13" x14ac:dyDescent="0.25">
      <c r="B70" s="7"/>
      <c r="C70" s="7"/>
      <c r="D70" s="15"/>
      <c r="E70" s="16"/>
      <c r="F70" s="46"/>
      <c r="G70" s="46"/>
      <c r="H70" s="46"/>
      <c r="I70" s="46"/>
      <c r="J70" s="21"/>
      <c r="K70" s="46"/>
      <c r="L70" s="46"/>
      <c r="M70" s="46"/>
    </row>
    <row r="71" spans="2:13" x14ac:dyDescent="0.25">
      <c r="B71" s="7"/>
      <c r="C71" s="7"/>
      <c r="D71" s="15"/>
      <c r="E71" s="16"/>
      <c r="F71" s="46"/>
      <c r="G71" s="46"/>
      <c r="H71" s="46"/>
      <c r="I71" s="46"/>
      <c r="J71" s="21"/>
      <c r="K71" s="46"/>
      <c r="L71" s="46"/>
      <c r="M71" s="46"/>
    </row>
    <row r="72" spans="2:13" x14ac:dyDescent="0.25">
      <c r="B72" s="7"/>
      <c r="C72" s="7"/>
      <c r="D72" s="15"/>
      <c r="E72" s="16"/>
      <c r="F72" s="46"/>
      <c r="G72" s="46"/>
      <c r="H72" s="46"/>
      <c r="I72" s="46"/>
      <c r="J72" s="21"/>
      <c r="K72" s="46"/>
      <c r="L72" s="46"/>
      <c r="M72" s="46"/>
    </row>
    <row r="73" spans="2:13" x14ac:dyDescent="0.25">
      <c r="B73" s="7"/>
      <c r="C73" s="7"/>
      <c r="D73" s="15"/>
      <c r="E73" s="16"/>
      <c r="F73" s="46"/>
      <c r="G73" s="46"/>
      <c r="H73" s="46"/>
      <c r="I73" s="46"/>
      <c r="J73" s="21"/>
      <c r="K73" s="46"/>
      <c r="L73" s="46"/>
      <c r="M73" s="46"/>
    </row>
    <row r="74" spans="2:13" x14ac:dyDescent="0.25">
      <c r="B74" s="7"/>
      <c r="C74" s="7"/>
      <c r="D74" s="15"/>
      <c r="E74" s="16"/>
      <c r="F74" s="46"/>
      <c r="G74" s="46"/>
      <c r="H74" s="46"/>
      <c r="I74" s="46"/>
      <c r="J74" s="21"/>
      <c r="K74" s="46"/>
      <c r="L74" s="46"/>
      <c r="M74" s="46"/>
    </row>
    <row r="75" spans="2:13" x14ac:dyDescent="0.25">
      <c r="B75" s="7"/>
      <c r="C75" s="11"/>
      <c r="D75" s="15"/>
      <c r="E75" s="16"/>
      <c r="F75" s="46"/>
      <c r="G75" s="46"/>
      <c r="H75" s="46"/>
      <c r="I75" s="46"/>
      <c r="J75" s="21"/>
      <c r="K75" s="46"/>
      <c r="L75" s="46"/>
      <c r="M75" s="46"/>
    </row>
    <row r="76" spans="2:13" x14ac:dyDescent="0.25">
      <c r="B76" s="7"/>
      <c r="C76" s="11"/>
      <c r="D76" s="15"/>
      <c r="E76" s="16"/>
      <c r="F76" s="46"/>
      <c r="G76" s="46"/>
      <c r="H76" s="46"/>
      <c r="I76" s="46"/>
      <c r="J76" s="21"/>
      <c r="K76" s="46"/>
      <c r="L76" s="46"/>
      <c r="M76" s="46"/>
    </row>
    <row r="77" spans="2:13" x14ac:dyDescent="0.25">
      <c r="B77" s="7"/>
      <c r="C77" s="7"/>
      <c r="D77" s="15"/>
      <c r="E77" s="16"/>
      <c r="F77" s="46"/>
      <c r="G77" s="46"/>
      <c r="H77" s="46"/>
      <c r="I77" s="46"/>
      <c r="J77" s="21"/>
      <c r="K77" s="46"/>
      <c r="L77" s="46"/>
      <c r="M77" s="46"/>
    </row>
    <row r="78" spans="2:13" x14ac:dyDescent="0.25">
      <c r="B78" s="7"/>
      <c r="C78" s="7"/>
      <c r="D78" s="15"/>
      <c r="E78" s="16"/>
      <c r="F78" s="46"/>
      <c r="G78" s="46"/>
      <c r="H78" s="46"/>
      <c r="I78" s="46"/>
      <c r="J78" s="21"/>
      <c r="K78" s="46"/>
      <c r="L78" s="46"/>
      <c r="M78" s="46"/>
    </row>
    <row r="79" spans="2:13" x14ac:dyDescent="0.25">
      <c r="B79" s="7"/>
      <c r="C79" s="11"/>
      <c r="D79" s="15"/>
      <c r="E79" s="16"/>
      <c r="F79" s="46"/>
      <c r="G79" s="46"/>
      <c r="H79" s="46"/>
      <c r="I79" s="46"/>
      <c r="J79" s="21"/>
      <c r="K79" s="46"/>
      <c r="L79" s="46"/>
      <c r="M79" s="46"/>
    </row>
    <row r="80" spans="2:13" x14ac:dyDescent="0.25">
      <c r="B80" s="7"/>
      <c r="C80" s="7"/>
      <c r="D80" s="15"/>
      <c r="E80" s="16"/>
      <c r="F80" s="46"/>
      <c r="G80" s="46"/>
      <c r="H80" s="46"/>
      <c r="I80" s="46"/>
      <c r="J80" s="21"/>
      <c r="K80" s="46"/>
      <c r="L80" s="46"/>
      <c r="M80" s="46"/>
    </row>
    <row r="81" spans="2:13" x14ac:dyDescent="0.25">
      <c r="B81" s="7"/>
      <c r="C81" s="11"/>
      <c r="D81" s="15"/>
      <c r="E81" s="16"/>
      <c r="F81" s="46"/>
      <c r="G81" s="46"/>
      <c r="H81" s="46"/>
      <c r="I81" s="46"/>
      <c r="J81" s="21"/>
      <c r="K81" s="46"/>
      <c r="L81" s="46"/>
      <c r="M81" s="46"/>
    </row>
    <row r="82" spans="2:13" x14ac:dyDescent="0.25">
      <c r="B82" s="7"/>
      <c r="C82" s="7"/>
      <c r="D82" s="15"/>
      <c r="E82" s="16"/>
      <c r="F82" s="46"/>
      <c r="G82" s="46"/>
      <c r="H82" s="46"/>
      <c r="I82" s="46"/>
      <c r="J82" s="21"/>
      <c r="K82" s="46"/>
    </row>
    <row r="83" spans="2:13" x14ac:dyDescent="0.25">
      <c r="B83" s="7"/>
      <c r="C83" s="7"/>
      <c r="D83" s="15"/>
      <c r="E83" s="16"/>
    </row>
    <row r="84" spans="2:13" x14ac:dyDescent="0.25">
      <c r="B84" s="7"/>
      <c r="C84" s="7"/>
      <c r="D84" s="15"/>
      <c r="E84" s="16"/>
    </row>
    <row r="85" spans="2:13" x14ac:dyDescent="0.25">
      <c r="B85" s="7"/>
      <c r="C85" s="7"/>
      <c r="D85" s="15"/>
      <c r="E85" s="16"/>
    </row>
    <row r="86" spans="2:13" x14ac:dyDescent="0.25">
      <c r="B86" s="7"/>
      <c r="C86" s="7"/>
      <c r="D86" s="15"/>
      <c r="E86" s="16"/>
    </row>
    <row r="87" spans="2:13" x14ac:dyDescent="0.25">
      <c r="B87" s="7"/>
      <c r="C87" s="7"/>
      <c r="D87" s="15"/>
      <c r="E87" s="16"/>
    </row>
    <row r="88" spans="2:13" x14ac:dyDescent="0.25">
      <c r="B88" s="7"/>
      <c r="C88" s="7"/>
      <c r="D88" s="15"/>
      <c r="E88" s="16"/>
    </row>
    <row r="89" spans="2:13" x14ac:dyDescent="0.25">
      <c r="B89" s="7"/>
      <c r="C89" s="7"/>
      <c r="D89" s="15"/>
      <c r="E89" s="16"/>
    </row>
    <row r="90" spans="2:13" x14ac:dyDescent="0.25">
      <c r="B90" s="7"/>
      <c r="C90" s="7"/>
      <c r="D90" s="15"/>
      <c r="E90" s="16"/>
    </row>
    <row r="91" spans="2:13" x14ac:dyDescent="0.25">
      <c r="B91" s="7"/>
      <c r="C91" s="7"/>
      <c r="D91" s="15"/>
      <c r="E91" s="16"/>
    </row>
    <row r="92" spans="2:13" x14ac:dyDescent="0.25">
      <c r="B92" s="7"/>
      <c r="C92" s="7"/>
      <c r="D92" s="15"/>
      <c r="E92" s="16"/>
    </row>
  </sheetData>
  <sortState xmlns:xlrd2="http://schemas.microsoft.com/office/spreadsheetml/2017/richdata2" ref="B39:K82">
    <sortCondition descending="1" ref="E39:E82"/>
  </sortState>
  <mergeCells count="1">
    <mergeCell ref="C8:H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8BE75-659A-4E27-8728-4A95E8F14D84}">
  <sheetPr>
    <pageSetUpPr fitToPage="1"/>
  </sheetPr>
  <dimension ref="A2:AG27"/>
  <sheetViews>
    <sheetView workbookViewId="0">
      <selection activeCell="E8" sqref="E8:H14"/>
    </sheetView>
  </sheetViews>
  <sheetFormatPr defaultRowHeight="15" x14ac:dyDescent="0.25"/>
  <cols>
    <col min="1" max="1" width="17" style="7" bestFit="1" customWidth="1"/>
    <col min="2" max="2" width="63.140625" style="7" bestFit="1" customWidth="1"/>
    <col min="3" max="3" width="5.28515625" style="7" bestFit="1" customWidth="1"/>
    <col min="4" max="4" width="7.140625" style="7" bestFit="1" customWidth="1"/>
    <col min="5" max="5" width="7" style="86" bestFit="1" customWidth="1"/>
    <col min="6" max="8" width="6" style="86" bestFit="1" customWidth="1"/>
    <col min="9" max="16" width="6" style="23" bestFit="1" customWidth="1"/>
    <col min="17" max="17" width="5" style="23" bestFit="1" customWidth="1"/>
    <col min="18" max="19" width="6" style="23" bestFit="1" customWidth="1"/>
    <col min="20" max="21" width="5" style="23" bestFit="1" customWidth="1"/>
    <col min="22" max="22" width="6" style="23" bestFit="1" customWidth="1"/>
    <col min="23" max="33" width="9.140625" style="23"/>
  </cols>
  <sheetData>
    <row r="2" spans="1:33" ht="23.25" x14ac:dyDescent="0.35">
      <c r="A2" s="7" t="s">
        <v>87</v>
      </c>
      <c r="B2" s="14">
        <f>'Top R3'!C2</f>
        <v>0</v>
      </c>
    </row>
    <row r="6" spans="1:33" ht="23.25" x14ac:dyDescent="0.35">
      <c r="B6" s="137" t="s">
        <v>0</v>
      </c>
      <c r="C6" s="137"/>
      <c r="D6" s="137"/>
      <c r="E6" s="137"/>
      <c r="F6" s="137"/>
      <c r="G6" s="137"/>
    </row>
    <row r="7" spans="1:33" s="19" customFormat="1" x14ac:dyDescent="0.25">
      <c r="A7" s="19" t="s">
        <v>89</v>
      </c>
      <c r="B7" s="19" t="s">
        <v>88</v>
      </c>
      <c r="C7" s="19" t="s">
        <v>90</v>
      </c>
      <c r="D7" s="19" t="s">
        <v>91</v>
      </c>
      <c r="E7" s="49" t="s">
        <v>92</v>
      </c>
      <c r="F7" s="49"/>
      <c r="G7" s="49"/>
      <c r="H7" s="49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33" x14ac:dyDescent="0.25">
      <c r="A8" s="7" t="s">
        <v>61</v>
      </c>
      <c r="B8" s="7" t="s">
        <v>25</v>
      </c>
      <c r="C8" s="17">
        <f t="shared" ref="C8:C27" si="0">COUNT(E8:AP8)</f>
        <v>4</v>
      </c>
      <c r="D8" s="18" t="e">
        <f t="shared" ref="D8:D27" si="1">C8/$B$2</f>
        <v>#DIV/0!</v>
      </c>
      <c r="E8" s="86">
        <v>5761</v>
      </c>
      <c r="F8" s="86">
        <v>5140</v>
      </c>
      <c r="G8" s="86">
        <v>4101</v>
      </c>
      <c r="H8" s="86">
        <v>4456</v>
      </c>
    </row>
    <row r="9" spans="1:33" x14ac:dyDescent="0.25">
      <c r="A9" s="7" t="s">
        <v>59</v>
      </c>
      <c r="B9" s="12" t="s">
        <v>2</v>
      </c>
      <c r="C9" s="17">
        <f t="shared" si="0"/>
        <v>3</v>
      </c>
      <c r="D9" s="18" t="e">
        <f t="shared" si="1"/>
        <v>#DIV/0!</v>
      </c>
      <c r="E9" s="86">
        <v>5761</v>
      </c>
      <c r="F9" s="86">
        <v>5261</v>
      </c>
      <c r="G9" s="86">
        <v>4456</v>
      </c>
    </row>
    <row r="10" spans="1:33" x14ac:dyDescent="0.25">
      <c r="A10" s="7" t="s">
        <v>60</v>
      </c>
      <c r="B10" s="12" t="s">
        <v>24</v>
      </c>
      <c r="C10" s="17">
        <f t="shared" si="0"/>
        <v>3</v>
      </c>
      <c r="D10" s="18" t="e">
        <f t="shared" si="1"/>
        <v>#DIV/0!</v>
      </c>
      <c r="E10" s="86">
        <v>4101</v>
      </c>
      <c r="F10" s="86">
        <v>5261</v>
      </c>
      <c r="G10" s="86">
        <v>4456</v>
      </c>
    </row>
    <row r="11" spans="1:33" x14ac:dyDescent="0.25">
      <c r="A11" s="7" t="s">
        <v>82</v>
      </c>
      <c r="B11" s="7" t="s">
        <v>32</v>
      </c>
      <c r="C11" s="17">
        <f t="shared" si="0"/>
        <v>1</v>
      </c>
      <c r="D11" s="18" t="e">
        <f t="shared" si="1"/>
        <v>#DIV/0!</v>
      </c>
      <c r="E11" s="86">
        <v>4456</v>
      </c>
    </row>
    <row r="12" spans="1:33" x14ac:dyDescent="0.25">
      <c r="A12" s="7" t="s">
        <v>101</v>
      </c>
      <c r="B12" s="7" t="s">
        <v>102</v>
      </c>
      <c r="C12" s="17">
        <f t="shared" si="0"/>
        <v>1</v>
      </c>
      <c r="D12" s="18" t="e">
        <f t="shared" si="1"/>
        <v>#DIV/0!</v>
      </c>
      <c r="E12" s="86">
        <v>5761</v>
      </c>
    </row>
    <row r="13" spans="1:33" x14ac:dyDescent="0.25">
      <c r="A13" s="7" t="s">
        <v>99</v>
      </c>
      <c r="B13" s="7" t="s">
        <v>100</v>
      </c>
      <c r="C13" s="17">
        <f t="shared" si="0"/>
        <v>1</v>
      </c>
      <c r="D13" s="18" t="e">
        <f t="shared" si="1"/>
        <v>#DIV/0!</v>
      </c>
      <c r="E13" s="86">
        <v>5761</v>
      </c>
    </row>
    <row r="14" spans="1:33" x14ac:dyDescent="0.25">
      <c r="A14" s="7" t="s">
        <v>300</v>
      </c>
      <c r="B14" s="7" t="s">
        <v>301</v>
      </c>
      <c r="C14" s="17">
        <f t="shared" si="0"/>
        <v>1</v>
      </c>
      <c r="D14" s="18" t="e">
        <f t="shared" si="1"/>
        <v>#DIV/0!</v>
      </c>
      <c r="E14" s="86">
        <v>5261</v>
      </c>
    </row>
    <row r="15" spans="1:33" x14ac:dyDescent="0.25">
      <c r="A15" s="7" t="s">
        <v>208</v>
      </c>
      <c r="B15" s="7" t="s">
        <v>209</v>
      </c>
      <c r="C15" s="17">
        <f t="shared" si="0"/>
        <v>0</v>
      </c>
      <c r="D15" s="18" t="e">
        <f t="shared" si="1"/>
        <v>#DIV/0!</v>
      </c>
    </row>
    <row r="16" spans="1:33" x14ac:dyDescent="0.25">
      <c r="A16" s="7" t="s">
        <v>62</v>
      </c>
      <c r="B16" s="12" t="s">
        <v>3</v>
      </c>
      <c r="C16" s="17">
        <f t="shared" si="0"/>
        <v>0</v>
      </c>
      <c r="D16" s="18" t="e">
        <f t="shared" si="1"/>
        <v>#DIV/0!</v>
      </c>
    </row>
    <row r="17" spans="1:4" x14ac:dyDescent="0.25">
      <c r="A17" s="7" t="s">
        <v>72</v>
      </c>
      <c r="B17" s="12" t="s">
        <v>16</v>
      </c>
      <c r="C17" s="17">
        <f t="shared" si="0"/>
        <v>0</v>
      </c>
      <c r="D17" s="18" t="e">
        <f t="shared" si="1"/>
        <v>#DIV/0!</v>
      </c>
    </row>
    <row r="18" spans="1:4" x14ac:dyDescent="0.25">
      <c r="A18" s="7" t="s">
        <v>72</v>
      </c>
      <c r="B18" s="7" t="s">
        <v>319</v>
      </c>
      <c r="C18" s="17">
        <f t="shared" si="0"/>
        <v>0</v>
      </c>
      <c r="D18" s="18" t="e">
        <f t="shared" si="1"/>
        <v>#DIV/0!</v>
      </c>
    </row>
    <row r="19" spans="1:4" x14ac:dyDescent="0.25">
      <c r="A19" s="7" t="s">
        <v>103</v>
      </c>
      <c r="B19" s="7" t="s">
        <v>104</v>
      </c>
      <c r="C19" s="17">
        <f t="shared" si="0"/>
        <v>0</v>
      </c>
      <c r="D19" s="18" t="e">
        <f t="shared" si="1"/>
        <v>#DIV/0!</v>
      </c>
    </row>
    <row r="20" spans="1:4" x14ac:dyDescent="0.25">
      <c r="A20" s="7" t="s">
        <v>268</v>
      </c>
      <c r="B20" s="7" t="s">
        <v>269</v>
      </c>
      <c r="C20" s="17">
        <f t="shared" si="0"/>
        <v>0</v>
      </c>
      <c r="D20" s="18" t="e">
        <f t="shared" si="1"/>
        <v>#DIV/0!</v>
      </c>
    </row>
    <row r="21" spans="1:4" x14ac:dyDescent="0.25">
      <c r="A21" s="7" t="s">
        <v>81</v>
      </c>
      <c r="B21" s="12" t="s">
        <v>1</v>
      </c>
      <c r="C21" s="17">
        <f t="shared" si="0"/>
        <v>0</v>
      </c>
      <c r="D21" s="18" t="e">
        <f t="shared" si="1"/>
        <v>#DIV/0!</v>
      </c>
    </row>
    <row r="22" spans="1:4" x14ac:dyDescent="0.25">
      <c r="A22" s="7" t="s">
        <v>63</v>
      </c>
      <c r="B22" s="12" t="s">
        <v>4</v>
      </c>
      <c r="C22" s="17">
        <f t="shared" si="0"/>
        <v>0</v>
      </c>
      <c r="D22" s="18" t="e">
        <f t="shared" si="1"/>
        <v>#DIV/0!</v>
      </c>
    </row>
    <row r="23" spans="1:4" x14ac:dyDescent="0.25">
      <c r="A23" s="7" t="s">
        <v>167</v>
      </c>
      <c r="B23" s="7" t="s">
        <v>168</v>
      </c>
      <c r="C23" s="17">
        <f t="shared" si="0"/>
        <v>0</v>
      </c>
      <c r="D23" s="18" t="e">
        <f t="shared" si="1"/>
        <v>#DIV/0!</v>
      </c>
    </row>
    <row r="24" spans="1:4" x14ac:dyDescent="0.25">
      <c r="A24" s="7" t="s">
        <v>180</v>
      </c>
      <c r="B24" t="s">
        <v>181</v>
      </c>
      <c r="C24" s="17">
        <f t="shared" si="0"/>
        <v>0</v>
      </c>
      <c r="D24" s="18" t="e">
        <f t="shared" si="1"/>
        <v>#DIV/0!</v>
      </c>
    </row>
    <row r="25" spans="1:4" x14ac:dyDescent="0.25">
      <c r="A25" s="7" t="s">
        <v>206</v>
      </c>
      <c r="B25" s="7" t="s">
        <v>207</v>
      </c>
      <c r="C25" s="17">
        <f t="shared" si="0"/>
        <v>0</v>
      </c>
      <c r="D25" s="18" t="e">
        <f t="shared" si="1"/>
        <v>#DIV/0!</v>
      </c>
    </row>
    <row r="26" spans="1:4" x14ac:dyDescent="0.25">
      <c r="A26" s="7" t="s">
        <v>220</v>
      </c>
      <c r="B26" s="7" t="s">
        <v>221</v>
      </c>
      <c r="C26" s="17">
        <f t="shared" si="0"/>
        <v>0</v>
      </c>
      <c r="D26" s="18" t="e">
        <f t="shared" si="1"/>
        <v>#DIV/0!</v>
      </c>
    </row>
    <row r="27" spans="1:4" x14ac:dyDescent="0.25">
      <c r="A27" s="7" t="s">
        <v>227</v>
      </c>
      <c r="B27" s="7" t="s">
        <v>228</v>
      </c>
      <c r="C27" s="17">
        <f t="shared" si="0"/>
        <v>0</v>
      </c>
      <c r="D27" s="18" t="e">
        <f t="shared" si="1"/>
        <v>#DIV/0!</v>
      </c>
    </row>
  </sheetData>
  <autoFilter ref="A7:AG24" xr:uid="{9B5AC6CA-0EE8-42AD-9C48-320739EE63D2}">
    <filterColumn colId="4" showButton="0"/>
    <filterColumn colId="5" showButton="0"/>
    <filterColumn colId="6" showButton="0"/>
    <sortState xmlns:xlrd2="http://schemas.microsoft.com/office/spreadsheetml/2017/richdata2" ref="A8:AG20">
      <sortCondition descending="1" ref="D7"/>
    </sortState>
  </autoFilter>
  <sortState xmlns:xlrd2="http://schemas.microsoft.com/office/spreadsheetml/2017/richdata2" ref="A8:I27">
    <sortCondition descending="1" ref="D8:D27"/>
  </sortState>
  <mergeCells count="1">
    <mergeCell ref="B6:G6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F1D1-6816-4F68-9B23-F4CC02DAEE1C}">
  <sheetPr>
    <pageSetUpPr fitToPage="1"/>
  </sheetPr>
  <dimension ref="A4:AA19"/>
  <sheetViews>
    <sheetView workbookViewId="0">
      <selection activeCell="A7" sqref="A7:J18"/>
    </sheetView>
  </sheetViews>
  <sheetFormatPr defaultRowHeight="15" x14ac:dyDescent="0.25"/>
  <cols>
    <col min="1" max="1" width="17" style="7" bestFit="1" customWidth="1"/>
    <col min="2" max="2" width="49.7109375" style="7" bestFit="1" customWidth="1"/>
    <col min="3" max="3" width="6" style="1" bestFit="1" customWidth="1"/>
    <col min="4" max="4" width="7.140625" style="1" bestFit="1" customWidth="1"/>
    <col min="5" max="6" width="6" style="86" bestFit="1" customWidth="1"/>
    <col min="7" max="16" width="6" style="23" bestFit="1" customWidth="1"/>
    <col min="17" max="17" width="5" style="23" bestFit="1" customWidth="1"/>
    <col min="18" max="27" width="9.140625" style="23"/>
  </cols>
  <sheetData>
    <row r="4" spans="1:27" ht="23.25" x14ac:dyDescent="0.35">
      <c r="B4" s="2" t="s">
        <v>5</v>
      </c>
      <c r="C4" s="2"/>
      <c r="D4" s="2"/>
      <c r="E4" s="24"/>
    </row>
    <row r="5" spans="1:27" s="3" customFormat="1" x14ac:dyDescent="0.25">
      <c r="A5" s="9"/>
      <c r="B5" s="9"/>
      <c r="C5" s="6"/>
      <c r="D5" s="6"/>
      <c r="E5" s="86"/>
      <c r="F5" s="8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" customFormat="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7" t="s">
        <v>169</v>
      </c>
      <c r="B7" s="7" t="s">
        <v>170</v>
      </c>
      <c r="C7" s="17">
        <f t="shared" ref="C7:C18" si="0">COUNT(E7:AW7)</f>
        <v>4</v>
      </c>
      <c r="D7" s="18" t="e">
        <f>C7/'Serving Up Mas R3'!$B$2</f>
        <v>#DIV/0!</v>
      </c>
      <c r="E7" s="86">
        <v>5761</v>
      </c>
      <c r="F7" s="86">
        <v>5140</v>
      </c>
      <c r="G7" s="23">
        <v>5261</v>
      </c>
      <c r="H7" s="23">
        <v>4456</v>
      </c>
    </row>
    <row r="8" spans="1:27" x14ac:dyDescent="0.25">
      <c r="A8" s="7" t="s">
        <v>308</v>
      </c>
      <c r="B8" s="7" t="s">
        <v>309</v>
      </c>
      <c r="C8" s="17">
        <f t="shared" si="0"/>
        <v>4</v>
      </c>
      <c r="D8" s="18" t="e">
        <f>C8/'Serving Up Mas R3'!$B$2</f>
        <v>#DIV/0!</v>
      </c>
      <c r="E8" s="86">
        <v>5140</v>
      </c>
      <c r="F8" s="86">
        <v>4101</v>
      </c>
      <c r="G8" s="23">
        <v>5261</v>
      </c>
      <c r="H8" s="23">
        <v>4456</v>
      </c>
    </row>
    <row r="9" spans="1:27" x14ac:dyDescent="0.25">
      <c r="A9" s="7" t="s">
        <v>39</v>
      </c>
      <c r="B9" s="7" t="s">
        <v>33</v>
      </c>
      <c r="C9" s="17">
        <f t="shared" si="0"/>
        <v>1</v>
      </c>
      <c r="D9" s="18" t="e">
        <f>C9/'Serving Up Mas R3'!B2</f>
        <v>#DIV/0!</v>
      </c>
      <c r="E9" s="86">
        <v>5261</v>
      </c>
    </row>
    <row r="10" spans="1:27" x14ac:dyDescent="0.25">
      <c r="A10" s="7" t="s">
        <v>218</v>
      </c>
      <c r="B10" s="7" t="s">
        <v>219</v>
      </c>
      <c r="C10" s="17">
        <f t="shared" si="0"/>
        <v>1</v>
      </c>
      <c r="D10" s="18" t="e">
        <f>C10/'Serving Up Mas R3'!$B$2</f>
        <v>#DIV/0!</v>
      </c>
      <c r="E10" s="86">
        <v>5261</v>
      </c>
    </row>
    <row r="11" spans="1:27" x14ac:dyDescent="0.25">
      <c r="A11" s="7" t="s">
        <v>65</v>
      </c>
      <c r="B11" s="7" t="s">
        <v>27</v>
      </c>
      <c r="C11" s="17">
        <f t="shared" si="0"/>
        <v>0</v>
      </c>
      <c r="D11" s="18" t="e">
        <f>C11/'Serving Up Mas R3'!$B$2</f>
        <v>#DIV/0!</v>
      </c>
    </row>
    <row r="12" spans="1:27" x14ac:dyDescent="0.25">
      <c r="A12" s="7" t="s">
        <v>223</v>
      </c>
      <c r="B12" s="7" t="s">
        <v>224</v>
      </c>
      <c r="C12" s="17">
        <f t="shared" si="0"/>
        <v>0</v>
      </c>
      <c r="D12" s="18" t="e">
        <f>C12/'Serving Up Mas R3'!$B$2</f>
        <v>#DIV/0!</v>
      </c>
    </row>
    <row r="13" spans="1:27" x14ac:dyDescent="0.25">
      <c r="A13" s="7" t="s">
        <v>64</v>
      </c>
      <c r="B13" s="7" t="s">
        <v>26</v>
      </c>
      <c r="C13" s="17">
        <f t="shared" si="0"/>
        <v>0</v>
      </c>
      <c r="D13" s="18" t="e">
        <f>C13/'Serving Up Mas R3'!$B$2</f>
        <v>#DIV/0!</v>
      </c>
    </row>
    <row r="14" spans="1:27" x14ac:dyDescent="0.25">
      <c r="A14" s="7" t="s">
        <v>291</v>
      </c>
      <c r="B14" s="7" t="s">
        <v>292</v>
      </c>
      <c r="C14" s="17">
        <f t="shared" si="0"/>
        <v>0</v>
      </c>
      <c r="D14" s="18" t="e">
        <f>C14/'Serving Up Mas R3'!$B$2</f>
        <v>#DIV/0!</v>
      </c>
    </row>
    <row r="15" spans="1:27" x14ac:dyDescent="0.25">
      <c r="A15" s="7" t="s">
        <v>183</v>
      </c>
      <c r="B15" t="s">
        <v>182</v>
      </c>
      <c r="C15" s="17">
        <f t="shared" si="0"/>
        <v>0</v>
      </c>
      <c r="D15" s="18" t="e">
        <f>C15/'Serving Up Mas R3'!$B$2</f>
        <v>#DIV/0!</v>
      </c>
    </row>
    <row r="16" spans="1:27" x14ac:dyDescent="0.25">
      <c r="A16" s="7" t="s">
        <v>293</v>
      </c>
      <c r="B16" s="7" t="s">
        <v>294</v>
      </c>
      <c r="C16" s="17">
        <f t="shared" si="0"/>
        <v>0</v>
      </c>
      <c r="D16" s="18" t="e">
        <f>C16/'Serving Up Mas R3'!$B$2</f>
        <v>#DIV/0!</v>
      </c>
    </row>
    <row r="17" spans="1:4" x14ac:dyDescent="0.25">
      <c r="A17" s="7" t="s">
        <v>306</v>
      </c>
      <c r="B17" s="7" t="s">
        <v>307</v>
      </c>
      <c r="C17" s="17">
        <f t="shared" si="0"/>
        <v>0</v>
      </c>
      <c r="D17" s="18" t="e">
        <f>C17/'Serving Up Mas R3'!$B$2</f>
        <v>#DIV/0!</v>
      </c>
    </row>
    <row r="18" spans="1:4" x14ac:dyDescent="0.25">
      <c r="A18" s="7" t="s">
        <v>295</v>
      </c>
      <c r="B18" s="7" t="s">
        <v>296</v>
      </c>
      <c r="C18" s="17">
        <f t="shared" si="0"/>
        <v>0</v>
      </c>
      <c r="D18" s="18" t="e">
        <f>C18/'Serving Up Mas R3'!$B$2</f>
        <v>#DIV/0!</v>
      </c>
    </row>
    <row r="19" spans="1:4" x14ac:dyDescent="0.25">
      <c r="A19" s="7" t="s">
        <v>202</v>
      </c>
      <c r="B19" s="7" t="s">
        <v>203</v>
      </c>
      <c r="C19" s="17">
        <f t="shared" ref="C19" si="1">COUNT(E19:AW19)</f>
        <v>0</v>
      </c>
      <c r="D19" s="18" t="e">
        <f>C19/'Serving Up Mas R3'!$B$2</f>
        <v>#DIV/0!</v>
      </c>
    </row>
  </sheetData>
  <autoFilter ref="A6:AA6" xr:uid="{D4F253D3-4AD2-4E08-AB58-02C2896BD3BA}">
    <filterColumn colId="4" showButton="0"/>
    <filterColumn colId="5" showButton="0"/>
    <filterColumn colId="6" showButton="0"/>
    <sortState xmlns:xlrd2="http://schemas.microsoft.com/office/spreadsheetml/2017/richdata2" ref="A7:AA11">
      <sortCondition descending="1" ref="D6"/>
    </sortState>
  </autoFilter>
  <sortState xmlns:xlrd2="http://schemas.microsoft.com/office/spreadsheetml/2017/richdata2" ref="A7:J18">
    <sortCondition descending="1" ref="D7:D18"/>
  </sortState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2EFB4-E543-4A01-BF9C-9F39949B9F62}">
  <sheetPr>
    <pageSetUpPr fitToPage="1"/>
  </sheetPr>
  <dimension ref="A4:AE11"/>
  <sheetViews>
    <sheetView workbookViewId="0">
      <selection activeCell="E11" sqref="E11"/>
    </sheetView>
  </sheetViews>
  <sheetFormatPr defaultRowHeight="15" x14ac:dyDescent="0.25"/>
  <cols>
    <col min="1" max="1" width="8.42578125" style="7" bestFit="1" customWidth="1"/>
    <col min="2" max="2" width="41.140625" style="1" bestFit="1" customWidth="1"/>
    <col min="3" max="3" width="5.28515625" style="1" bestFit="1" customWidth="1"/>
    <col min="4" max="4" width="7.7109375" style="1" bestFit="1" customWidth="1"/>
    <col min="5" max="7" width="6" style="59" bestFit="1" customWidth="1"/>
    <col min="8" max="8" width="5" style="59" bestFit="1" customWidth="1"/>
    <col min="9" max="9" width="5" style="23" bestFit="1" customWidth="1"/>
    <col min="10" max="10" width="6" style="23" bestFit="1" customWidth="1"/>
    <col min="11" max="31" width="9.140625" style="23"/>
  </cols>
  <sheetData>
    <row r="4" spans="1:31" ht="23.25" x14ac:dyDescent="0.35">
      <c r="B4" s="2" t="s">
        <v>6</v>
      </c>
      <c r="C4" s="2"/>
      <c r="D4" s="2"/>
      <c r="E4" s="24"/>
      <c r="F4" s="24"/>
      <c r="G4" s="24"/>
    </row>
    <row r="5" spans="1:31" ht="23.25" x14ac:dyDescent="0.35">
      <c r="B5" s="2"/>
      <c r="C5" s="2"/>
      <c r="D5" s="2"/>
      <c r="E5" s="24"/>
      <c r="F5" s="24"/>
      <c r="G5" s="24"/>
    </row>
    <row r="6" spans="1:3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</row>
    <row r="7" spans="1:31" s="3" customFormat="1" x14ac:dyDescent="0.25">
      <c r="A7" s="11" t="s">
        <v>289</v>
      </c>
      <c r="B7" s="1" t="s">
        <v>290</v>
      </c>
      <c r="C7" s="15">
        <f>COUNT(E7:AW7)</f>
        <v>0</v>
      </c>
      <c r="D7" s="16">
        <f>C7/'Serving Up Mas R1'!$B$2</f>
        <v>0</v>
      </c>
      <c r="E7" s="65"/>
      <c r="F7" s="65"/>
      <c r="G7" s="65"/>
      <c r="H7" s="65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x14ac:dyDescent="0.25">
      <c r="A8" s="11" t="s">
        <v>270</v>
      </c>
      <c r="B8" s="1" t="s">
        <v>271</v>
      </c>
      <c r="C8" s="15">
        <f>COUNT(E8:AW8)</f>
        <v>0</v>
      </c>
      <c r="D8" s="16">
        <f>C8/'Serving Up Mas R1'!$B$2</f>
        <v>0</v>
      </c>
      <c r="E8" s="65"/>
      <c r="F8" s="65"/>
      <c r="G8" s="65"/>
      <c r="H8" s="65"/>
    </row>
    <row r="9" spans="1:31" x14ac:dyDescent="0.25">
      <c r="A9" s="11" t="s">
        <v>73</v>
      </c>
      <c r="B9" s="13" t="s">
        <v>35</v>
      </c>
      <c r="C9" s="15">
        <f>COUNT(E9:AS9)</f>
        <v>1</v>
      </c>
      <c r="D9" s="16">
        <f>C9/'Serving Up Mas R1'!B2</f>
        <v>4.3478260869565216E-2</v>
      </c>
      <c r="E9" s="65">
        <v>4456</v>
      </c>
      <c r="F9" s="65"/>
      <c r="G9" s="65"/>
      <c r="H9" s="65"/>
    </row>
    <row r="10" spans="1:31" x14ac:dyDescent="0.25">
      <c r="A10" s="11" t="s">
        <v>272</v>
      </c>
      <c r="B10" s="1" t="s">
        <v>273</v>
      </c>
      <c r="C10" s="15">
        <f>COUNT(E10:AW10)</f>
        <v>1</v>
      </c>
      <c r="D10" s="16">
        <f>C10/'Serving Up Mas R1'!$B$2</f>
        <v>4.3478260869565216E-2</v>
      </c>
      <c r="E10" s="65">
        <v>4456</v>
      </c>
      <c r="F10" s="65"/>
      <c r="G10" s="65"/>
      <c r="H10" s="65"/>
    </row>
    <row r="11" spans="1:31" ht="21" x14ac:dyDescent="0.35">
      <c r="A11" s="8"/>
    </row>
  </sheetData>
  <sortState xmlns:xlrd2="http://schemas.microsoft.com/office/spreadsheetml/2017/richdata2" ref="A7:F10">
    <sortCondition descending="1" ref="D7:D10"/>
  </sortState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EE5C-B9F0-48A0-B658-F1D022BF279C}">
  <sheetPr>
    <pageSetUpPr fitToPage="1"/>
  </sheetPr>
  <dimension ref="A4:U72"/>
  <sheetViews>
    <sheetView workbookViewId="0">
      <selection activeCell="A6" sqref="A6:I20"/>
    </sheetView>
  </sheetViews>
  <sheetFormatPr defaultRowHeight="15" x14ac:dyDescent="0.25"/>
  <cols>
    <col min="1" max="1" width="17" style="7" bestFit="1" customWidth="1"/>
    <col min="2" max="2" width="56.5703125" style="7" bestFit="1" customWidth="1"/>
    <col min="3" max="3" width="5.28515625" style="7" bestFit="1" customWidth="1"/>
    <col min="4" max="4" width="7.140625" style="7" bestFit="1" customWidth="1"/>
    <col min="5" max="8" width="6" style="46" bestFit="1" customWidth="1"/>
    <col min="9" max="9" width="6" style="21" bestFit="1" customWidth="1"/>
    <col min="10" max="12" width="6" style="46" bestFit="1" customWidth="1"/>
    <col min="13" max="20" width="6" bestFit="1" customWidth="1"/>
    <col min="21" max="21" width="5" bestFit="1" customWidth="1"/>
  </cols>
  <sheetData>
    <row r="4" spans="1:21" ht="23.25" x14ac:dyDescent="0.35">
      <c r="B4" s="2" t="s">
        <v>7</v>
      </c>
      <c r="C4" s="2"/>
      <c r="D4" s="2"/>
      <c r="E4" s="25"/>
      <c r="F4" s="25"/>
      <c r="G4" s="25"/>
      <c r="H4" s="25"/>
      <c r="I4" s="25"/>
    </row>
    <row r="5" spans="1:21" ht="23.25" x14ac:dyDescent="0.35">
      <c r="A5" s="19" t="s">
        <v>89</v>
      </c>
      <c r="B5" s="19" t="s">
        <v>88</v>
      </c>
      <c r="C5" s="19" t="s">
        <v>90</v>
      </c>
      <c r="D5" s="19" t="s">
        <v>91</v>
      </c>
      <c r="E5" s="49" t="s">
        <v>92</v>
      </c>
      <c r="F5" s="45"/>
      <c r="G5" s="45"/>
      <c r="H5" s="45"/>
      <c r="I5" s="25"/>
    </row>
    <row r="6" spans="1:21" x14ac:dyDescent="0.25">
      <c r="A6" s="7" t="s">
        <v>46</v>
      </c>
      <c r="B6" s="11" t="s">
        <v>22</v>
      </c>
      <c r="C6" s="15">
        <f t="shared" ref="C6:C20" si="0">COUNT(E6:AH6)</f>
        <v>3</v>
      </c>
      <c r="D6" s="16" t="e">
        <f>C6/'Serving Up Mas R3'!$B$2</f>
        <v>#DIV/0!</v>
      </c>
      <c r="E6" s="46">
        <v>5761</v>
      </c>
      <c r="F6" s="46">
        <v>5140</v>
      </c>
      <c r="G6" s="46">
        <v>4101</v>
      </c>
      <c r="M6" s="46"/>
      <c r="N6" s="46"/>
      <c r="O6" s="46"/>
      <c r="P6" s="46"/>
      <c r="Q6" s="46"/>
      <c r="R6" s="46"/>
      <c r="S6" s="46"/>
      <c r="T6" s="46"/>
      <c r="U6" s="46"/>
    </row>
    <row r="7" spans="1:21" x14ac:dyDescent="0.25">
      <c r="A7" s="7" t="s">
        <v>225</v>
      </c>
      <c r="B7" s="7" t="s">
        <v>226</v>
      </c>
      <c r="C7" s="15">
        <f t="shared" si="0"/>
        <v>3</v>
      </c>
      <c r="D7" s="16" t="e">
        <f>C7/'Serving Up Mas R3'!$B$2</f>
        <v>#DIV/0!</v>
      </c>
      <c r="E7" s="46">
        <v>5761</v>
      </c>
      <c r="F7" s="46">
        <v>5140</v>
      </c>
      <c r="G7" s="46">
        <v>4101</v>
      </c>
      <c r="M7" s="46"/>
      <c r="N7" s="46"/>
      <c r="O7" s="46"/>
      <c r="P7" s="46"/>
      <c r="Q7" s="46"/>
      <c r="R7" s="46"/>
    </row>
    <row r="8" spans="1:21" x14ac:dyDescent="0.25">
      <c r="A8" s="7" t="s">
        <v>314</v>
      </c>
      <c r="B8" s="7" t="s">
        <v>315</v>
      </c>
      <c r="C8" s="15">
        <f t="shared" si="0"/>
        <v>2</v>
      </c>
      <c r="D8" s="16" t="e">
        <f>C8/'Serving Up Mas R3'!$B$2</f>
        <v>#DIV/0!</v>
      </c>
      <c r="E8" s="46">
        <v>5761</v>
      </c>
      <c r="F8" s="46">
        <v>4101</v>
      </c>
      <c r="M8" s="46"/>
      <c r="N8" s="46"/>
    </row>
    <row r="9" spans="1:21" x14ac:dyDescent="0.25">
      <c r="A9" s="7" t="s">
        <v>198</v>
      </c>
      <c r="B9" s="7" t="s">
        <v>199</v>
      </c>
      <c r="C9" s="15">
        <f t="shared" si="0"/>
        <v>1</v>
      </c>
      <c r="D9" s="16" t="e">
        <f>C9/'Serving Up Mas R3'!$B$2</f>
        <v>#DIV/0!</v>
      </c>
      <c r="E9" s="46">
        <v>5761</v>
      </c>
    </row>
    <row r="10" spans="1:21" x14ac:dyDescent="0.25">
      <c r="A10" s="7" t="s">
        <v>69</v>
      </c>
      <c r="B10" s="7" t="s">
        <v>30</v>
      </c>
      <c r="C10" s="15">
        <f t="shared" si="0"/>
        <v>1</v>
      </c>
      <c r="D10" s="16" t="e">
        <f>C10/'Serving Up Mas R3'!$B$2</f>
        <v>#DIV/0!</v>
      </c>
      <c r="E10" s="46">
        <v>5140</v>
      </c>
    </row>
    <row r="11" spans="1:21" x14ac:dyDescent="0.25">
      <c r="A11" s="7" t="s">
        <v>184</v>
      </c>
      <c r="B11" s="7" t="s">
        <v>185</v>
      </c>
      <c r="C11" s="15">
        <f t="shared" si="0"/>
        <v>1</v>
      </c>
      <c r="D11" s="16" t="e">
        <f>C11/'Serving Up Mas R3'!$B$2</f>
        <v>#DIV/0!</v>
      </c>
      <c r="E11" s="46">
        <v>5140</v>
      </c>
    </row>
    <row r="12" spans="1:21" x14ac:dyDescent="0.25">
      <c r="A12" s="7" t="s">
        <v>276</v>
      </c>
      <c r="B12" s="7" t="s">
        <v>316</v>
      </c>
      <c r="C12" s="15">
        <f t="shared" si="0"/>
        <v>1</v>
      </c>
      <c r="D12" s="16" t="e">
        <f>C12/'Serving Up Mas R3'!$B$2</f>
        <v>#DIV/0!</v>
      </c>
      <c r="E12" s="46">
        <v>5140</v>
      </c>
    </row>
    <row r="13" spans="1:21" x14ac:dyDescent="0.25">
      <c r="A13" s="7" t="s">
        <v>84</v>
      </c>
      <c r="B13" s="11" t="s">
        <v>11</v>
      </c>
      <c r="C13" s="15">
        <f t="shared" si="0"/>
        <v>1</v>
      </c>
      <c r="D13" s="16" t="e">
        <f>C13/'Serving Up Mas R3'!$B$2</f>
        <v>#DIV/0!</v>
      </c>
      <c r="E13" s="46">
        <v>5140</v>
      </c>
    </row>
    <row r="14" spans="1:21" x14ac:dyDescent="0.25">
      <c r="A14" s="7" t="s">
        <v>177</v>
      </c>
      <c r="B14" s="7" t="s">
        <v>178</v>
      </c>
      <c r="C14" s="15">
        <f t="shared" si="0"/>
        <v>1</v>
      </c>
      <c r="D14" s="16" t="e">
        <f>C14/'Serving Up Mas R3'!$B$2</f>
        <v>#DIV/0!</v>
      </c>
      <c r="E14" s="46">
        <v>5261</v>
      </c>
    </row>
    <row r="15" spans="1:21" x14ac:dyDescent="0.25">
      <c r="A15" s="7" t="s">
        <v>105</v>
      </c>
      <c r="B15" s="7" t="s">
        <v>106</v>
      </c>
      <c r="C15" s="15">
        <f t="shared" si="0"/>
        <v>1</v>
      </c>
      <c r="D15" s="16" t="e">
        <f>C15/'Serving Up Mas R3'!$B$2</f>
        <v>#DIV/0!</v>
      </c>
      <c r="E15" s="46">
        <v>5261</v>
      </c>
    </row>
    <row r="16" spans="1:21" x14ac:dyDescent="0.25">
      <c r="A16" s="7" t="s">
        <v>281</v>
      </c>
      <c r="B16" s="7" t="s">
        <v>282</v>
      </c>
      <c r="C16" s="15">
        <f t="shared" si="0"/>
        <v>1</v>
      </c>
      <c r="D16" s="16" t="e">
        <f>C16/'Serving Up Mas R3'!$B$2</f>
        <v>#DIV/0!</v>
      </c>
      <c r="E16" s="46">
        <v>4101</v>
      </c>
    </row>
    <row r="17" spans="1:5" x14ac:dyDescent="0.25">
      <c r="A17" s="7" t="s">
        <v>38</v>
      </c>
      <c r="B17" s="7" t="s">
        <v>36</v>
      </c>
      <c r="C17" s="15">
        <f t="shared" si="0"/>
        <v>1</v>
      </c>
      <c r="D17" s="16" t="e">
        <f>C17/'Serving Up Mas R3'!$B$2</f>
        <v>#DIV/0!</v>
      </c>
      <c r="E17" s="46">
        <v>4456</v>
      </c>
    </row>
    <row r="18" spans="1:5" x14ac:dyDescent="0.25">
      <c r="A18" s="7" t="s">
        <v>78</v>
      </c>
      <c r="B18" s="11" t="s">
        <v>21</v>
      </c>
      <c r="C18" s="15">
        <f t="shared" si="0"/>
        <v>0</v>
      </c>
      <c r="D18" s="16" t="e">
        <f>C18/'Serving Up Mas R3'!$B$2</f>
        <v>#DIV/0!</v>
      </c>
    </row>
    <row r="19" spans="1:5" x14ac:dyDescent="0.25">
      <c r="A19" s="7" t="s">
        <v>107</v>
      </c>
      <c r="B19" s="7" t="s">
        <v>108</v>
      </c>
      <c r="C19" s="15">
        <f t="shared" si="0"/>
        <v>0</v>
      </c>
      <c r="D19" s="16" t="e">
        <f>C19/'Serving Up Mas R3'!$B$2</f>
        <v>#DIV/0!</v>
      </c>
    </row>
    <row r="20" spans="1:5" x14ac:dyDescent="0.25">
      <c r="A20" s="7" t="s">
        <v>109</v>
      </c>
      <c r="B20" s="7" t="s">
        <v>110</v>
      </c>
      <c r="C20" s="15">
        <f t="shared" si="0"/>
        <v>0</v>
      </c>
      <c r="D20" s="16" t="e">
        <f>C20/'Serving Up Mas R3'!$B$2</f>
        <v>#DIV/0!</v>
      </c>
    </row>
    <row r="21" spans="1:5" x14ac:dyDescent="0.25">
      <c r="A21" s="7" t="s">
        <v>80</v>
      </c>
      <c r="B21" s="11" t="s">
        <v>98</v>
      </c>
      <c r="C21" s="15">
        <f t="shared" ref="C21:C37" si="1">COUNT(E21:AH21)</f>
        <v>0</v>
      </c>
      <c r="D21" s="16" t="e">
        <f>C21/'Serving Up Mas R3'!$B$2</f>
        <v>#DIV/0!</v>
      </c>
    </row>
    <row r="22" spans="1:5" x14ac:dyDescent="0.25">
      <c r="A22" s="7" t="s">
        <v>52</v>
      </c>
      <c r="B22" s="11" t="s">
        <v>51</v>
      </c>
      <c r="C22" s="15">
        <f t="shared" si="1"/>
        <v>0</v>
      </c>
      <c r="D22" s="16" t="e">
        <f>C22/'Serving Up Mas R3'!$B$2</f>
        <v>#DIV/0!</v>
      </c>
    </row>
    <row r="23" spans="1:5" x14ac:dyDescent="0.25">
      <c r="A23" s="7" t="s">
        <v>194</v>
      </c>
      <c r="B23" s="7" t="s">
        <v>195</v>
      </c>
      <c r="C23" s="15">
        <f t="shared" si="1"/>
        <v>0</v>
      </c>
      <c r="D23" s="16" t="e">
        <f>C23/'Serving Up Mas R3'!$B$2</f>
        <v>#DIV/0!</v>
      </c>
    </row>
    <row r="24" spans="1:5" x14ac:dyDescent="0.25">
      <c r="A24" s="7" t="s">
        <v>57</v>
      </c>
      <c r="B24" s="11" t="s">
        <v>18</v>
      </c>
      <c r="C24" s="15">
        <f t="shared" si="1"/>
        <v>0</v>
      </c>
      <c r="D24" s="16" t="e">
        <f>C24/'Serving Up Mas R3'!$B$2</f>
        <v>#DIV/0!</v>
      </c>
    </row>
    <row r="25" spans="1:5" x14ac:dyDescent="0.25">
      <c r="A25" s="7" t="s">
        <v>317</v>
      </c>
      <c r="B25" s="7" t="s">
        <v>318</v>
      </c>
      <c r="C25" s="15">
        <f t="shared" si="1"/>
        <v>0</v>
      </c>
      <c r="D25" s="16" t="e">
        <f>C25/'Serving Up Mas R3'!$B$2</f>
        <v>#DIV/0!</v>
      </c>
    </row>
    <row r="26" spans="1:5" x14ac:dyDescent="0.25">
      <c r="A26" s="7" t="s">
        <v>77</v>
      </c>
      <c r="B26" s="11" t="s">
        <v>20</v>
      </c>
      <c r="C26" s="15">
        <f t="shared" si="1"/>
        <v>0</v>
      </c>
      <c r="D26" s="16" t="e">
        <f>C26/'Serving Up Mas R3'!$B$2</f>
        <v>#DIV/0!</v>
      </c>
    </row>
    <row r="27" spans="1:5" x14ac:dyDescent="0.25">
      <c r="A27" s="7" t="s">
        <v>196</v>
      </c>
      <c r="B27" s="7" t="s">
        <v>197</v>
      </c>
      <c r="C27" s="15">
        <f t="shared" si="1"/>
        <v>0</v>
      </c>
      <c r="D27" s="16" t="e">
        <f>C27/'Serving Up Mas R3'!$B$2</f>
        <v>#DIV/0!</v>
      </c>
    </row>
    <row r="28" spans="1:5" x14ac:dyDescent="0.25">
      <c r="A28" s="7" t="s">
        <v>83</v>
      </c>
      <c r="B28" s="11" t="s">
        <v>12</v>
      </c>
      <c r="C28" s="15">
        <f t="shared" si="1"/>
        <v>0</v>
      </c>
      <c r="D28" s="16" t="e">
        <f>C28/'Serving Up Mas R3'!$B$2</f>
        <v>#DIV/0!</v>
      </c>
    </row>
    <row r="29" spans="1:5" x14ac:dyDescent="0.25">
      <c r="A29" s="7" t="s">
        <v>86</v>
      </c>
      <c r="B29" s="11" t="s">
        <v>10</v>
      </c>
      <c r="C29" s="15">
        <f t="shared" si="1"/>
        <v>0</v>
      </c>
      <c r="D29" s="16" t="e">
        <f>C29/'Serving Up Mas R3'!$B$2</f>
        <v>#DIV/0!</v>
      </c>
    </row>
    <row r="30" spans="1:5" x14ac:dyDescent="0.25">
      <c r="A30" s="7" t="s">
        <v>42</v>
      </c>
      <c r="B30" s="7" t="s">
        <v>43</v>
      </c>
      <c r="C30" s="15">
        <f t="shared" si="1"/>
        <v>0</v>
      </c>
      <c r="D30" s="16" t="e">
        <f>C30/'Serving Up Mas R3'!$B$2</f>
        <v>#DIV/0!</v>
      </c>
    </row>
    <row r="31" spans="1:5" x14ac:dyDescent="0.25">
      <c r="A31" s="7" t="s">
        <v>175</v>
      </c>
      <c r="B31" s="7" t="s">
        <v>176</v>
      </c>
      <c r="C31" s="15">
        <f t="shared" si="1"/>
        <v>0</v>
      </c>
      <c r="D31" s="16" t="e">
        <f>C31/'Serving Up Mas R3'!$B$2</f>
        <v>#DIV/0!</v>
      </c>
    </row>
    <row r="32" spans="1:5" x14ac:dyDescent="0.25">
      <c r="A32" s="7" t="s">
        <v>70</v>
      </c>
      <c r="B32" s="7" t="s">
        <v>31</v>
      </c>
      <c r="C32" s="15">
        <f t="shared" si="1"/>
        <v>0</v>
      </c>
      <c r="D32" s="16" t="e">
        <f>C32/'Serving Up Mas R3'!$B$2</f>
        <v>#DIV/0!</v>
      </c>
    </row>
    <row r="33" spans="1:5" x14ac:dyDescent="0.25">
      <c r="A33" s="7" t="s">
        <v>79</v>
      </c>
      <c r="B33" s="11" t="s">
        <v>23</v>
      </c>
      <c r="C33" s="15">
        <f t="shared" si="1"/>
        <v>0</v>
      </c>
      <c r="D33" s="16" t="e">
        <f>C33/'Serving Up Mas R3'!$B$2</f>
        <v>#DIV/0!</v>
      </c>
    </row>
    <row r="34" spans="1:5" x14ac:dyDescent="0.25">
      <c r="A34" s="7" t="s">
        <v>279</v>
      </c>
      <c r="B34" s="7" t="s">
        <v>280</v>
      </c>
      <c r="C34" s="15">
        <f t="shared" si="1"/>
        <v>0</v>
      </c>
      <c r="D34" s="16" t="e">
        <f>C34/'Serving Up Mas R3'!$B$2</f>
        <v>#DIV/0!</v>
      </c>
    </row>
    <row r="35" spans="1:5" x14ac:dyDescent="0.25">
      <c r="A35" s="7" t="s">
        <v>41</v>
      </c>
      <c r="B35" s="7" t="s">
        <v>40</v>
      </c>
      <c r="C35" s="15">
        <f t="shared" si="1"/>
        <v>0</v>
      </c>
      <c r="D35" s="16" t="e">
        <f>C35/'Serving Up Mas R3'!$B$2</f>
        <v>#DIV/0!</v>
      </c>
    </row>
    <row r="36" spans="1:5" x14ac:dyDescent="0.25">
      <c r="A36" s="7" t="s">
        <v>56</v>
      </c>
      <c r="B36" s="7" t="s">
        <v>47</v>
      </c>
      <c r="C36" s="15">
        <f t="shared" si="1"/>
        <v>0</v>
      </c>
      <c r="D36" s="16" t="e">
        <f>C36/'Serving Up Mas R3'!$B$2</f>
        <v>#DIV/0!</v>
      </c>
    </row>
    <row r="37" spans="1:5" x14ac:dyDescent="0.25">
      <c r="A37" s="7" t="s">
        <v>55</v>
      </c>
      <c r="B37" s="7" t="s">
        <v>48</v>
      </c>
      <c r="C37" s="15">
        <f t="shared" si="1"/>
        <v>0</v>
      </c>
      <c r="D37" s="16" t="e">
        <f>C37/'Serving Up Mas R3'!$B$2</f>
        <v>#DIV/0!</v>
      </c>
    </row>
    <row r="38" spans="1:5" x14ac:dyDescent="0.25">
      <c r="A38" s="7" t="s">
        <v>277</v>
      </c>
      <c r="B38" s="7" t="s">
        <v>278</v>
      </c>
      <c r="C38" s="15">
        <f t="shared" ref="C38:C72" si="2">COUNT(E38:AH38)</f>
        <v>0</v>
      </c>
      <c r="D38" s="16" t="e">
        <f>C38/'Serving Up Mas R3'!$B$2</f>
        <v>#DIV/0!</v>
      </c>
    </row>
    <row r="39" spans="1:5" x14ac:dyDescent="0.25">
      <c r="A39" s="7" t="s">
        <v>214</v>
      </c>
      <c r="B39" s="7" t="s">
        <v>215</v>
      </c>
      <c r="C39" s="15">
        <f t="shared" si="2"/>
        <v>0</v>
      </c>
      <c r="D39" s="16" t="e">
        <f>C39/'Serving Up Mas R3'!$B$2</f>
        <v>#DIV/0!</v>
      </c>
    </row>
    <row r="40" spans="1:5" x14ac:dyDescent="0.25">
      <c r="A40" s="7" t="s">
        <v>283</v>
      </c>
      <c r="B40" s="7" t="s">
        <v>284</v>
      </c>
      <c r="C40" s="15">
        <f t="shared" si="2"/>
        <v>0</v>
      </c>
      <c r="D40" s="16" t="e">
        <f>C40/'Serving Up Mas R3'!$B$2</f>
        <v>#DIV/0!</v>
      </c>
    </row>
    <row r="41" spans="1:5" x14ac:dyDescent="0.25">
      <c r="A41" s="7" t="s">
        <v>229</v>
      </c>
      <c r="B41" s="7" t="s">
        <v>230</v>
      </c>
      <c r="C41" s="15">
        <f t="shared" si="2"/>
        <v>0</v>
      </c>
      <c r="D41" s="16" t="e">
        <f>C41/'Serving Up Mas R3'!$B$2</f>
        <v>#DIV/0!</v>
      </c>
    </row>
    <row r="42" spans="1:5" x14ac:dyDescent="0.25">
      <c r="A42" s="7" t="s">
        <v>50</v>
      </c>
      <c r="B42" s="11" t="s">
        <v>49</v>
      </c>
      <c r="C42" s="15">
        <f t="shared" si="2"/>
        <v>0</v>
      </c>
      <c r="D42" s="16" t="e">
        <f>C42/'Serving Up Mas R3'!$B$2</f>
        <v>#DIV/0!</v>
      </c>
    </row>
    <row r="43" spans="1:5" x14ac:dyDescent="0.25">
      <c r="A43" s="7" t="s">
        <v>66</v>
      </c>
      <c r="B43" s="11" t="s">
        <v>29</v>
      </c>
      <c r="C43" s="15">
        <f t="shared" si="2"/>
        <v>0</v>
      </c>
      <c r="D43" s="16" t="e">
        <f>C43/'Serving Up Mas R3'!$B$2</f>
        <v>#DIV/0!</v>
      </c>
    </row>
    <row r="44" spans="1:5" x14ac:dyDescent="0.25">
      <c r="A44" s="7" t="s">
        <v>287</v>
      </c>
      <c r="B44" s="7" t="s">
        <v>288</v>
      </c>
      <c r="C44" s="15">
        <f t="shared" si="2"/>
        <v>0</v>
      </c>
      <c r="D44" s="16" t="e">
        <f>C44/'Serving Up Mas R3'!$B$2</f>
        <v>#DIV/0!</v>
      </c>
    </row>
    <row r="45" spans="1:5" x14ac:dyDescent="0.25">
      <c r="A45" s="7" t="s">
        <v>67</v>
      </c>
      <c r="B45" s="11" t="s">
        <v>9</v>
      </c>
      <c r="C45" s="15">
        <f t="shared" si="2"/>
        <v>1</v>
      </c>
      <c r="D45" s="16" t="e">
        <f>C45/'Serving Up Mas R3'!$B$2</f>
        <v>#DIV/0!</v>
      </c>
      <c r="E45" s="46">
        <v>4456</v>
      </c>
    </row>
    <row r="46" spans="1:5" x14ac:dyDescent="0.25">
      <c r="A46" s="7" t="s">
        <v>68</v>
      </c>
      <c r="B46" s="11" t="s">
        <v>19</v>
      </c>
      <c r="C46" s="15">
        <f t="shared" si="2"/>
        <v>0</v>
      </c>
      <c r="D46" s="16" t="e">
        <f>C46/'Serving Up Mas R3'!$B$2</f>
        <v>#DIV/0!</v>
      </c>
    </row>
    <row r="47" spans="1:5" x14ac:dyDescent="0.25">
      <c r="A47" s="7" t="s">
        <v>312</v>
      </c>
      <c r="B47" s="7" t="s">
        <v>313</v>
      </c>
      <c r="C47" s="15">
        <f t="shared" si="2"/>
        <v>0</v>
      </c>
      <c r="D47" s="16" t="e">
        <f>C47/'Serving Up Mas R3'!$B$2</f>
        <v>#DIV/0!</v>
      </c>
    </row>
    <row r="48" spans="1:5" x14ac:dyDescent="0.25">
      <c r="A48" s="7" t="s">
        <v>212</v>
      </c>
      <c r="B48" s="7" t="s">
        <v>213</v>
      </c>
      <c r="C48" s="15">
        <f t="shared" si="2"/>
        <v>0</v>
      </c>
      <c r="D48" s="16" t="e">
        <f>C48/'Serving Up Mas R3'!$B$2</f>
        <v>#DIV/0!</v>
      </c>
    </row>
    <row r="49" spans="1:5" x14ac:dyDescent="0.25">
      <c r="A49" s="7" t="s">
        <v>298</v>
      </c>
      <c r="B49" s="7" t="s">
        <v>297</v>
      </c>
      <c r="C49" s="15">
        <f t="shared" si="2"/>
        <v>0</v>
      </c>
      <c r="D49" s="16" t="e">
        <f>C49/'Serving Up Mas R3'!$B$2</f>
        <v>#DIV/0!</v>
      </c>
    </row>
    <row r="50" spans="1:5" x14ac:dyDescent="0.25">
      <c r="A50" s="7" t="s">
        <v>93</v>
      </c>
      <c r="B50" s="11" t="s">
        <v>97</v>
      </c>
      <c r="C50" s="15">
        <f t="shared" si="2"/>
        <v>0</v>
      </c>
      <c r="D50" s="16" t="e">
        <f>C50/'Serving Up Mas R3'!$B$2</f>
        <v>#DIV/0!</v>
      </c>
    </row>
    <row r="51" spans="1:5" x14ac:dyDescent="0.25">
      <c r="A51" s="7" t="s">
        <v>204</v>
      </c>
      <c r="B51" s="7" t="s">
        <v>205</v>
      </c>
      <c r="C51" s="15">
        <f t="shared" si="2"/>
        <v>0</v>
      </c>
      <c r="D51" s="16" t="e">
        <f>C51/'Serving Up Mas R3'!$B$2</f>
        <v>#DIV/0!</v>
      </c>
    </row>
    <row r="52" spans="1:5" x14ac:dyDescent="0.25">
      <c r="A52" s="7" t="s">
        <v>37</v>
      </c>
      <c r="B52" s="11" t="s">
        <v>74</v>
      </c>
      <c r="C52" s="15">
        <f t="shared" si="2"/>
        <v>0</v>
      </c>
      <c r="D52" s="16" t="e">
        <f>C52/'Serving Up Mas R3'!$B$2</f>
        <v>#DIV/0!</v>
      </c>
    </row>
    <row r="53" spans="1:5" x14ac:dyDescent="0.25">
      <c r="A53" s="7" t="s">
        <v>94</v>
      </c>
      <c r="B53" s="7" t="s">
        <v>95</v>
      </c>
      <c r="C53" s="15">
        <f t="shared" si="2"/>
        <v>0</v>
      </c>
      <c r="D53" s="16" t="e">
        <f>C53/'Serving Up Mas R3'!$B$2</f>
        <v>#DIV/0!</v>
      </c>
    </row>
    <row r="54" spans="1:5" x14ac:dyDescent="0.25">
      <c r="A54" s="7" t="s">
        <v>171</v>
      </c>
      <c r="B54" s="7" t="s">
        <v>172</v>
      </c>
      <c r="C54" s="15">
        <f t="shared" si="2"/>
        <v>0</v>
      </c>
      <c r="D54" s="16" t="e">
        <f>C54/'Serving Up Mas R3'!$B$2</f>
        <v>#DIV/0!</v>
      </c>
    </row>
    <row r="55" spans="1:5" x14ac:dyDescent="0.25">
      <c r="A55" s="7" t="s">
        <v>210</v>
      </c>
      <c r="B55" s="7" t="s">
        <v>211</v>
      </c>
      <c r="C55" s="15">
        <f t="shared" si="2"/>
        <v>0</v>
      </c>
      <c r="D55" s="16" t="e">
        <f>C55/'Serving Up Mas R3'!$B$2</f>
        <v>#DIV/0!</v>
      </c>
    </row>
    <row r="56" spans="1:5" x14ac:dyDescent="0.25">
      <c r="A56" s="7" t="s">
        <v>58</v>
      </c>
      <c r="B56" s="7" t="s">
        <v>71</v>
      </c>
      <c r="C56" s="15">
        <f t="shared" si="2"/>
        <v>1</v>
      </c>
      <c r="D56" s="16" t="e">
        <f>C56/'Serving Up Mas R3'!$B$2</f>
        <v>#DIV/0!</v>
      </c>
      <c r="E56" s="46">
        <v>4456</v>
      </c>
    </row>
    <row r="57" spans="1:5" x14ac:dyDescent="0.25">
      <c r="A57" s="7" t="s">
        <v>192</v>
      </c>
      <c r="B57" s="7" t="s">
        <v>193</v>
      </c>
      <c r="C57" s="15">
        <f t="shared" si="2"/>
        <v>0</v>
      </c>
      <c r="D57" s="16" t="e">
        <f>C57/'Serving Up Mas R3'!$B$2</f>
        <v>#DIV/0!</v>
      </c>
    </row>
    <row r="58" spans="1:5" x14ac:dyDescent="0.25">
      <c r="A58" s="7" t="s">
        <v>233</v>
      </c>
      <c r="B58" s="7" t="s">
        <v>234</v>
      </c>
      <c r="C58" s="15">
        <f t="shared" si="2"/>
        <v>0</v>
      </c>
      <c r="D58" s="16" t="e">
        <f>C58/'Serving Up Mas R3'!$B$2</f>
        <v>#DIV/0!</v>
      </c>
    </row>
    <row r="59" spans="1:5" x14ac:dyDescent="0.25">
      <c r="A59" s="7" t="s">
        <v>200</v>
      </c>
      <c r="B59" s="7" t="s">
        <v>201</v>
      </c>
      <c r="C59" s="15">
        <f t="shared" si="2"/>
        <v>0</v>
      </c>
      <c r="D59" s="16" t="e">
        <f>C59/'Serving Up Mas R3'!$B$2</f>
        <v>#DIV/0!</v>
      </c>
    </row>
    <row r="60" spans="1:5" x14ac:dyDescent="0.25">
      <c r="A60" s="7" t="s">
        <v>54</v>
      </c>
      <c r="B60" s="7" t="s">
        <v>53</v>
      </c>
      <c r="C60" s="15">
        <f t="shared" si="2"/>
        <v>0</v>
      </c>
      <c r="D60" s="16" t="e">
        <f>C60/'Serving Up Mas R3'!$B$2</f>
        <v>#DIV/0!</v>
      </c>
    </row>
    <row r="61" spans="1:5" x14ac:dyDescent="0.25">
      <c r="A61" s="7" t="s">
        <v>190</v>
      </c>
      <c r="B61" s="7" t="s">
        <v>191</v>
      </c>
      <c r="C61" s="15">
        <f t="shared" si="2"/>
        <v>0</v>
      </c>
      <c r="D61" s="16" t="e">
        <f>C61/'Serving Up Mas R3'!$B$2</f>
        <v>#DIV/0!</v>
      </c>
    </row>
    <row r="62" spans="1:5" x14ac:dyDescent="0.25">
      <c r="A62" s="7" t="s">
        <v>285</v>
      </c>
      <c r="B62" s="7" t="s">
        <v>286</v>
      </c>
      <c r="C62" s="15">
        <f t="shared" si="2"/>
        <v>0</v>
      </c>
      <c r="D62" s="16" t="e">
        <f>C62/'Serving Up Mas R3'!$B$2</f>
        <v>#DIV/0!</v>
      </c>
    </row>
    <row r="63" spans="1:5" x14ac:dyDescent="0.25">
      <c r="A63" s="7" t="s">
        <v>302</v>
      </c>
      <c r="B63" s="7" t="s">
        <v>303</v>
      </c>
      <c r="C63" s="15">
        <f t="shared" si="2"/>
        <v>0</v>
      </c>
      <c r="D63" s="16" t="e">
        <f>C63/'Serving Up Mas R3'!$B$2</f>
        <v>#DIV/0!</v>
      </c>
    </row>
    <row r="64" spans="1:5" x14ac:dyDescent="0.25">
      <c r="A64" s="7" t="s">
        <v>304</v>
      </c>
      <c r="B64" s="7" t="s">
        <v>305</v>
      </c>
      <c r="C64" s="15">
        <f t="shared" si="2"/>
        <v>0</v>
      </c>
      <c r="D64" s="16" t="e">
        <f>C64/'Serving Up Mas R3'!$B$2</f>
        <v>#DIV/0!</v>
      </c>
    </row>
    <row r="65" spans="1:4" x14ac:dyDescent="0.25">
      <c r="A65" s="7" t="s">
        <v>231</v>
      </c>
      <c r="B65" s="7" t="s">
        <v>232</v>
      </c>
      <c r="C65" s="15">
        <f t="shared" si="2"/>
        <v>0</v>
      </c>
      <c r="D65" s="16" t="e">
        <f>C65/'Serving Up Mas R3'!$B$2</f>
        <v>#DIV/0!</v>
      </c>
    </row>
    <row r="66" spans="1:4" x14ac:dyDescent="0.25">
      <c r="A66" s="7" t="s">
        <v>85</v>
      </c>
      <c r="B66" s="11" t="s">
        <v>8</v>
      </c>
      <c r="C66" s="15">
        <f t="shared" si="2"/>
        <v>0</v>
      </c>
      <c r="D66" s="16" t="e">
        <f>C66/'Serving Up Mas R3'!$B$2</f>
        <v>#DIV/0!</v>
      </c>
    </row>
    <row r="67" spans="1:4" x14ac:dyDescent="0.25">
      <c r="A67" s="7" t="s">
        <v>173</v>
      </c>
      <c r="B67" s="7" t="s">
        <v>174</v>
      </c>
      <c r="C67" s="15">
        <f t="shared" si="2"/>
        <v>0</v>
      </c>
      <c r="D67" s="16" t="e">
        <f>C67/'Serving Up Mas R3'!$B$2</f>
        <v>#DIV/0!</v>
      </c>
    </row>
    <row r="68" spans="1:4" x14ac:dyDescent="0.25">
      <c r="A68" s="7" t="s">
        <v>262</v>
      </c>
      <c r="B68" s="7" t="s">
        <v>263</v>
      </c>
      <c r="C68" s="15">
        <f t="shared" si="2"/>
        <v>0</v>
      </c>
      <c r="D68" s="16" t="e">
        <f>C68/'Serving Up Mas R3'!$B$2</f>
        <v>#DIV/0!</v>
      </c>
    </row>
    <row r="69" spans="1:4" x14ac:dyDescent="0.25">
      <c r="A69" s="7" t="s">
        <v>216</v>
      </c>
      <c r="B69" s="7" t="s">
        <v>217</v>
      </c>
      <c r="C69" s="15">
        <f t="shared" si="2"/>
        <v>0</v>
      </c>
      <c r="D69" s="16" t="e">
        <f>C69/'Serving Up Mas R3'!$B$2</f>
        <v>#DIV/0!</v>
      </c>
    </row>
    <row r="70" spans="1:4" x14ac:dyDescent="0.25">
      <c r="A70" s="7" t="s">
        <v>44</v>
      </c>
      <c r="B70" s="7" t="s">
        <v>45</v>
      </c>
      <c r="C70" s="15">
        <f t="shared" si="2"/>
        <v>0</v>
      </c>
      <c r="D70" s="16" t="e">
        <f>C70/'Serving Up Mas R3'!$B$2</f>
        <v>#DIV/0!</v>
      </c>
    </row>
    <row r="71" spans="1:4" x14ac:dyDescent="0.25">
      <c r="A71" s="7" t="s">
        <v>76</v>
      </c>
      <c r="B71" s="11" t="s">
        <v>75</v>
      </c>
      <c r="C71" s="15">
        <f t="shared" si="2"/>
        <v>0</v>
      </c>
      <c r="D71" s="16" t="e">
        <f>C71/'Serving Up Mas R3'!$B$2</f>
        <v>#DIV/0!</v>
      </c>
    </row>
    <row r="72" spans="1:4" x14ac:dyDescent="0.25">
      <c r="A72" s="7" t="s">
        <v>188</v>
      </c>
      <c r="B72" s="7" t="s">
        <v>189</v>
      </c>
      <c r="C72" s="15">
        <f t="shared" si="2"/>
        <v>0</v>
      </c>
      <c r="D72" s="16" t="e">
        <f>C72/'Serving Up Mas R3'!$B$2</f>
        <v>#DIV/0!</v>
      </c>
    </row>
  </sheetData>
  <autoFilter ref="A5:D73" xr:uid="{9F969DA3-599E-4073-859A-E773284C51B9}"/>
  <sortState xmlns:xlrd2="http://schemas.microsoft.com/office/spreadsheetml/2017/richdata2" ref="A6:I20">
    <sortCondition descending="1" ref="D6:D20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0B6CA-D122-4C3A-8917-CCEB6ACCEC81}">
  <dimension ref="B1:AI40"/>
  <sheetViews>
    <sheetView workbookViewId="0">
      <pane xSplit="2" ySplit="4" topLeftCell="C11" activePane="bottomRight" state="frozen"/>
      <selection pane="topRight" activeCell="C1" sqref="C1"/>
      <selection pane="bottomLeft" activeCell="A3" sqref="A3"/>
      <selection pane="bottomRight" activeCell="B12" sqref="B12:K40"/>
    </sheetView>
  </sheetViews>
  <sheetFormatPr defaultRowHeight="15" x14ac:dyDescent="0.25"/>
  <cols>
    <col min="2" max="2" width="26.85546875" bestFit="1" customWidth="1"/>
    <col min="3" max="3" width="49.7109375" customWidth="1"/>
    <col min="4" max="4" width="9.7109375" style="1" bestFit="1" customWidth="1"/>
    <col min="5" max="6" width="9.140625" style="1"/>
    <col min="7" max="20" width="6" style="1" bestFit="1" customWidth="1"/>
    <col min="21" max="21" width="5" style="1" bestFit="1" customWidth="1"/>
    <col min="22" max="22" width="6" style="1" bestFit="1" customWidth="1"/>
    <col min="23" max="23" width="5" style="1" bestFit="1" customWidth="1"/>
    <col min="24" max="35" width="9.140625" style="1"/>
  </cols>
  <sheetData>
    <row r="1" spans="2:23" ht="23.25" x14ac:dyDescent="0.35">
      <c r="B1" s="41" t="str">
        <f>'Top R1'!B2</f>
        <v>Total CORE Audits</v>
      </c>
      <c r="C1" s="42">
        <f>'Top R3'!C2</f>
        <v>0</v>
      </c>
    </row>
    <row r="4" spans="2:23" ht="23.25" x14ac:dyDescent="0.35">
      <c r="B4" s="137" t="s">
        <v>257</v>
      </c>
      <c r="C4" s="137"/>
      <c r="D4" s="137"/>
      <c r="E4" s="137"/>
      <c r="F4" s="137"/>
      <c r="G4" s="137"/>
    </row>
    <row r="5" spans="2:23" ht="23.25" x14ac:dyDescent="0.35">
      <c r="B5" s="85"/>
      <c r="C5" s="85"/>
      <c r="D5" s="19" t="s">
        <v>90</v>
      </c>
      <c r="E5" s="19" t="s">
        <v>91</v>
      </c>
      <c r="F5" s="86" t="s">
        <v>92</v>
      </c>
      <c r="G5" s="85"/>
    </row>
    <row r="6" spans="2:23" x14ac:dyDescent="0.25">
      <c r="B6">
        <v>6.2</v>
      </c>
      <c r="C6" t="s">
        <v>235</v>
      </c>
      <c r="D6" s="1">
        <f>COUNT(F6:AX6)</f>
        <v>0</v>
      </c>
      <c r="E6" s="52">
        <f>SUM(D6/All!$D$35)</f>
        <v>0</v>
      </c>
    </row>
    <row r="7" spans="2:23" x14ac:dyDescent="0.25">
      <c r="B7">
        <v>6.3</v>
      </c>
      <c r="C7" t="s">
        <v>261</v>
      </c>
      <c r="D7" s="1">
        <f>COUNT(F7:AX7)</f>
        <v>0</v>
      </c>
      <c r="E7" s="52">
        <f>SUM(D7/All!$D$35)</f>
        <v>0</v>
      </c>
    </row>
    <row r="9" spans="2:23" ht="23.25" x14ac:dyDescent="0.35">
      <c r="B9" s="137" t="s">
        <v>237</v>
      </c>
      <c r="C9" s="137"/>
      <c r="D9" s="137"/>
      <c r="E9" s="137"/>
      <c r="F9" s="137"/>
      <c r="G9" s="137"/>
    </row>
    <row r="11" spans="2:23" x14ac:dyDescent="0.25">
      <c r="B11" s="19" t="s">
        <v>89</v>
      </c>
      <c r="C11" s="19" t="s">
        <v>88</v>
      </c>
      <c r="D11" s="19" t="s">
        <v>90</v>
      </c>
      <c r="E11" s="19" t="s">
        <v>91</v>
      </c>
      <c r="F11" s="86" t="s">
        <v>92</v>
      </c>
    </row>
    <row r="12" spans="2:23" x14ac:dyDescent="0.25">
      <c r="B12">
        <v>4.0999999999999996</v>
      </c>
      <c r="C12" t="s">
        <v>239</v>
      </c>
      <c r="D12" s="62">
        <f t="shared" ref="D12:D39" si="0">COUNT(F12:AX12)</f>
        <v>4</v>
      </c>
      <c r="E12" s="63" t="e">
        <f>SUM(D12/All!$H$35)</f>
        <v>#DIV/0!</v>
      </c>
      <c r="F12" s="46">
        <v>5761</v>
      </c>
      <c r="G12" s="46">
        <v>4101</v>
      </c>
      <c r="H12" s="46">
        <v>5261</v>
      </c>
      <c r="I12" s="46">
        <v>4456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2:23" x14ac:dyDescent="0.25">
      <c r="B13">
        <v>8.1</v>
      </c>
      <c r="C13" t="s">
        <v>242</v>
      </c>
      <c r="D13" s="62">
        <f t="shared" si="0"/>
        <v>3</v>
      </c>
      <c r="E13" s="63" t="e">
        <f>SUM(D13/All!$H$35)</f>
        <v>#DIV/0!</v>
      </c>
      <c r="F13" s="46">
        <v>5761</v>
      </c>
      <c r="G13" s="46">
        <v>4101</v>
      </c>
      <c r="H13" s="46">
        <v>4456</v>
      </c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3" x14ac:dyDescent="0.25">
      <c r="B14">
        <v>5.0999999999999996</v>
      </c>
      <c r="C14" t="s">
        <v>247</v>
      </c>
      <c r="D14" s="64">
        <f t="shared" si="0"/>
        <v>2</v>
      </c>
      <c r="E14" s="63" t="e">
        <f>SUM(D14/All!$H$35)</f>
        <v>#DIV/0!</v>
      </c>
      <c r="F14" s="46">
        <v>5761</v>
      </c>
      <c r="G14" s="46">
        <v>4101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</row>
    <row r="15" spans="2:23" x14ac:dyDescent="0.25">
      <c r="B15">
        <v>5.2</v>
      </c>
      <c r="C15" t="s">
        <v>248</v>
      </c>
      <c r="D15" s="64">
        <f t="shared" si="0"/>
        <v>2</v>
      </c>
      <c r="E15" s="63" t="e">
        <f>SUM(D15/All!$H$35)</f>
        <v>#DIV/0!</v>
      </c>
      <c r="F15" s="46">
        <v>5140</v>
      </c>
      <c r="G15" s="46">
        <v>4456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T15" s="46"/>
      <c r="U15" s="46"/>
    </row>
    <row r="16" spans="2:23" x14ac:dyDescent="0.25">
      <c r="B16">
        <v>2.5</v>
      </c>
      <c r="C16" t="s">
        <v>246</v>
      </c>
      <c r="D16" s="64">
        <f t="shared" si="0"/>
        <v>2</v>
      </c>
      <c r="E16" s="63" t="e">
        <f>SUM(D16/All!$H$35)</f>
        <v>#DIV/0!</v>
      </c>
      <c r="F16" s="46">
        <v>5140</v>
      </c>
      <c r="G16" s="46">
        <v>5261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2:21" x14ac:dyDescent="0.25">
      <c r="B17">
        <v>4.2</v>
      </c>
      <c r="C17" t="s">
        <v>244</v>
      </c>
      <c r="D17" s="62">
        <f t="shared" si="0"/>
        <v>1</v>
      </c>
      <c r="E17" s="63" t="e">
        <f>SUM(D17/All!$H$35)</f>
        <v>#DIV/0!</v>
      </c>
      <c r="F17" s="46">
        <v>5140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46"/>
      <c r="U17" s="46"/>
    </row>
    <row r="18" spans="2:21" x14ac:dyDescent="0.25">
      <c r="B18">
        <v>2.2000000000000002</v>
      </c>
      <c r="C18" t="s">
        <v>251</v>
      </c>
      <c r="D18" s="64">
        <f t="shared" si="0"/>
        <v>1</v>
      </c>
      <c r="E18" s="63" t="e">
        <f>SUM(D18/All!$H$35)</f>
        <v>#DIV/0!</v>
      </c>
      <c r="F18" s="46">
        <v>5261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x14ac:dyDescent="0.25">
      <c r="B19">
        <v>9.1999999999999993</v>
      </c>
      <c r="C19" t="s">
        <v>256</v>
      </c>
      <c r="D19" s="62">
        <f t="shared" si="0"/>
        <v>1</v>
      </c>
      <c r="E19" s="63" t="e">
        <f>SUM(D19/All!$H$35)</f>
        <v>#DIV/0!</v>
      </c>
      <c r="F19" s="46">
        <v>4101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</row>
    <row r="20" spans="2:21" x14ac:dyDescent="0.25">
      <c r="B20">
        <v>1.3</v>
      </c>
      <c r="C20" t="s">
        <v>253</v>
      </c>
      <c r="D20" s="64">
        <f t="shared" si="0"/>
        <v>1</v>
      </c>
      <c r="E20" s="63" t="e">
        <f>SUM(D20/All!$H$35)</f>
        <v>#DIV/0!</v>
      </c>
      <c r="F20" s="46">
        <v>5261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21" x14ac:dyDescent="0.25">
      <c r="B21">
        <v>1.4</v>
      </c>
      <c r="C21" t="s">
        <v>236</v>
      </c>
      <c r="D21" s="62">
        <f t="shared" si="0"/>
        <v>1</v>
      </c>
      <c r="E21" s="63" t="e">
        <f>SUM(D21/All!$H$35)</f>
        <v>#DIV/0!</v>
      </c>
      <c r="F21" s="46">
        <v>4456</v>
      </c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T21" s="46"/>
      <c r="U21" s="46"/>
    </row>
    <row r="22" spans="2:21" x14ac:dyDescent="0.25">
      <c r="B22">
        <v>5.3</v>
      </c>
      <c r="C22" t="s">
        <v>249</v>
      </c>
      <c r="D22" s="64">
        <f t="shared" si="0"/>
        <v>0</v>
      </c>
      <c r="E22" s="63" t="e">
        <f>SUM(D22/All!$H$35)</f>
        <v>#DIV/0!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21" x14ac:dyDescent="0.25">
      <c r="B23">
        <v>5.9</v>
      </c>
      <c r="C23" t="s">
        <v>240</v>
      </c>
      <c r="D23" s="62">
        <f t="shared" si="0"/>
        <v>0</v>
      </c>
      <c r="E23" s="63" t="e">
        <f>SUM(D23/All!$H$35)</f>
        <v>#DIV/0!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21" x14ac:dyDescent="0.25">
      <c r="B24">
        <v>6.8</v>
      </c>
      <c r="C24" t="s">
        <v>252</v>
      </c>
      <c r="D24" s="64">
        <f t="shared" si="0"/>
        <v>0</v>
      </c>
      <c r="E24" s="63" t="e">
        <f>SUM(D24/All!$H$35)</f>
        <v>#DIV/0!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21" x14ac:dyDescent="0.25">
      <c r="B25">
        <v>4.3</v>
      </c>
      <c r="C25" t="s">
        <v>254</v>
      </c>
      <c r="D25" s="64">
        <f t="shared" si="0"/>
        <v>0</v>
      </c>
      <c r="E25" s="63" t="e">
        <f>SUM(D25/All!$H$35)</f>
        <v>#DIV/0!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2:21" x14ac:dyDescent="0.25">
      <c r="B26">
        <v>2.4</v>
      </c>
      <c r="C26" t="s">
        <v>243</v>
      </c>
      <c r="D26" s="62">
        <f t="shared" si="0"/>
        <v>0</v>
      </c>
      <c r="E26" s="63" t="e">
        <f>SUM(D26/All!$H$35)</f>
        <v>#DIV/0!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21" x14ac:dyDescent="0.25">
      <c r="B27">
        <v>2.2999999999999998</v>
      </c>
      <c r="C27" t="s">
        <v>238</v>
      </c>
      <c r="D27" s="62">
        <f t="shared" si="0"/>
        <v>0</v>
      </c>
      <c r="E27" s="63" t="e">
        <f>SUM(D27/All!$H$35)</f>
        <v>#DIV/0!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21" x14ac:dyDescent="0.25">
      <c r="B28">
        <v>5.1100000000000003</v>
      </c>
      <c r="C28" t="s">
        <v>258</v>
      </c>
      <c r="D28" s="64">
        <f t="shared" si="0"/>
        <v>0</v>
      </c>
      <c r="E28" s="63" t="e">
        <f>SUM(D28/All!$H$35)</f>
        <v>#DIV/0!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21" x14ac:dyDescent="0.25">
      <c r="B29">
        <v>6.2</v>
      </c>
      <c r="C29" t="s">
        <v>235</v>
      </c>
      <c r="D29" s="62">
        <f t="shared" si="0"/>
        <v>0</v>
      </c>
      <c r="E29" s="63" t="e">
        <f>SUM(D29/All!$H$35)</f>
        <v>#DIV/0!</v>
      </c>
      <c r="F29" s="46"/>
      <c r="G29" s="46"/>
      <c r="H29" s="46"/>
      <c r="I29" s="46"/>
      <c r="J29" s="46"/>
      <c r="K29" s="46"/>
      <c r="L29" s="46"/>
      <c r="M29" s="46"/>
      <c r="N29" s="46"/>
      <c r="P29" s="46"/>
      <c r="Q29" s="46"/>
      <c r="R29" s="46"/>
    </row>
    <row r="30" spans="2:21" x14ac:dyDescent="0.25">
      <c r="B30">
        <v>1.5</v>
      </c>
      <c r="C30" t="s">
        <v>274</v>
      </c>
      <c r="D30" s="62">
        <f t="shared" si="0"/>
        <v>0</v>
      </c>
      <c r="E30" s="63" t="e">
        <f>SUM(D30/All!$H$35)</f>
        <v>#DIV/0!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21" x14ac:dyDescent="0.25">
      <c r="B31">
        <v>5.4</v>
      </c>
      <c r="C31" t="s">
        <v>255</v>
      </c>
      <c r="D31" s="64">
        <f t="shared" si="0"/>
        <v>0</v>
      </c>
      <c r="E31" s="63" t="e">
        <f>SUM(D31/All!$H$35)</f>
        <v>#DIV/0!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21" x14ac:dyDescent="0.25">
      <c r="B32">
        <v>9.3000000000000007</v>
      </c>
      <c r="C32" t="s">
        <v>250</v>
      </c>
      <c r="D32" s="64">
        <f t="shared" si="0"/>
        <v>0</v>
      </c>
      <c r="E32" s="63" t="e">
        <f>SUM(D32/All!$H$35)</f>
        <v>#DIV/0!</v>
      </c>
      <c r="F32" s="46"/>
      <c r="G32" s="46"/>
      <c r="H32" s="46"/>
      <c r="I32" s="46"/>
      <c r="J32" s="46"/>
      <c r="K32" s="46"/>
      <c r="L32" s="46"/>
      <c r="M32" s="46"/>
      <c r="N32" s="46"/>
      <c r="P32" s="46"/>
      <c r="Q32" s="46"/>
      <c r="R32" s="46"/>
    </row>
    <row r="33" spans="2:18" x14ac:dyDescent="0.25">
      <c r="B33">
        <v>6.6</v>
      </c>
      <c r="C33" t="s">
        <v>241</v>
      </c>
      <c r="D33" s="62">
        <f t="shared" si="0"/>
        <v>0</v>
      </c>
      <c r="E33" s="63" t="e">
        <f>SUM(D33/All!$H$35)</f>
        <v>#DIV/0!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x14ac:dyDescent="0.25">
      <c r="B34">
        <v>1.1000000000000001</v>
      </c>
      <c r="C34" t="s">
        <v>266</v>
      </c>
      <c r="D34" s="62">
        <f t="shared" si="0"/>
        <v>0</v>
      </c>
      <c r="E34" s="63" t="e">
        <f>SUM(D34/All!$H$35)</f>
        <v>#DIV/0!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x14ac:dyDescent="0.25">
      <c r="B35">
        <v>7.1</v>
      </c>
      <c r="C35" t="s">
        <v>265</v>
      </c>
      <c r="D35" s="62">
        <f t="shared" si="0"/>
        <v>0</v>
      </c>
      <c r="E35" s="63" t="e">
        <f>SUM(D35/All!$H$35)</f>
        <v>#DIV/0!</v>
      </c>
      <c r="F35" s="46"/>
      <c r="G35" s="46"/>
      <c r="H35" s="46"/>
      <c r="I35" s="46"/>
      <c r="J35" s="46"/>
      <c r="K35" s="46"/>
      <c r="L35" s="46"/>
      <c r="M35" s="46"/>
      <c r="N35" s="46"/>
    </row>
    <row r="36" spans="2:18" x14ac:dyDescent="0.25">
      <c r="B36">
        <v>1.6</v>
      </c>
      <c r="C36" t="s">
        <v>260</v>
      </c>
      <c r="D36" s="64">
        <f t="shared" si="0"/>
        <v>0</v>
      </c>
      <c r="E36" s="63" t="e">
        <f>SUM(D36/All!$H$35)</f>
        <v>#DIV/0!</v>
      </c>
      <c r="F36" s="46"/>
      <c r="G36" s="46"/>
      <c r="H36" s="46"/>
      <c r="I36" s="46"/>
      <c r="J36" s="46"/>
      <c r="K36" s="46"/>
      <c r="L36" s="46"/>
      <c r="M36" s="46"/>
      <c r="N36" s="46"/>
    </row>
    <row r="37" spans="2:18" x14ac:dyDescent="0.25">
      <c r="B37">
        <v>1.2</v>
      </c>
      <c r="C37" t="s">
        <v>259</v>
      </c>
      <c r="D37" s="64">
        <f t="shared" si="0"/>
        <v>0</v>
      </c>
      <c r="E37" s="63" t="e">
        <f>SUM(D37/All!$H$35)</f>
        <v>#DIV/0!</v>
      </c>
      <c r="F37" s="46"/>
      <c r="G37" s="46"/>
      <c r="H37" s="46"/>
      <c r="I37" s="46"/>
      <c r="J37" s="46"/>
      <c r="K37" s="46"/>
      <c r="L37" s="46"/>
      <c r="M37" s="46"/>
      <c r="N37" s="46"/>
    </row>
    <row r="38" spans="2:18" x14ac:dyDescent="0.25">
      <c r="B38">
        <v>9.1</v>
      </c>
      <c r="C38" t="s">
        <v>264</v>
      </c>
      <c r="D38" s="62">
        <f t="shared" si="0"/>
        <v>0</v>
      </c>
      <c r="E38" s="63" t="e">
        <f>SUM(D38/All!$H$35)</f>
        <v>#DIV/0!</v>
      </c>
      <c r="F38" s="46"/>
      <c r="G38" s="46"/>
      <c r="H38" s="46"/>
      <c r="I38" s="46"/>
      <c r="J38" s="46"/>
      <c r="K38" s="46"/>
      <c r="L38" s="46"/>
      <c r="M38" s="46"/>
      <c r="N38" s="46"/>
    </row>
    <row r="39" spans="2:18" x14ac:dyDescent="0.25">
      <c r="B39">
        <v>10.199999999999999</v>
      </c>
      <c r="C39" t="s">
        <v>245</v>
      </c>
      <c r="D39" s="62">
        <f t="shared" si="0"/>
        <v>0</v>
      </c>
      <c r="E39" s="63" t="e">
        <f>SUM(D39/All!$H$35)</f>
        <v>#DIV/0!</v>
      </c>
      <c r="F39" s="46"/>
      <c r="G39" s="46"/>
      <c r="H39" s="46"/>
      <c r="I39" s="46"/>
      <c r="J39" s="46"/>
      <c r="K39" s="46"/>
      <c r="L39" s="46"/>
      <c r="M39" s="46"/>
      <c r="N39" s="46"/>
    </row>
    <row r="40" spans="2:18" x14ac:dyDescent="0.25">
      <c r="F40" s="46"/>
      <c r="G40" s="46"/>
      <c r="H40" s="46"/>
      <c r="I40" s="46"/>
      <c r="J40" s="46"/>
      <c r="K40" s="46"/>
      <c r="L40" s="46"/>
      <c r="M40" s="46"/>
      <c r="N40" s="46"/>
    </row>
  </sheetData>
  <autoFilter ref="B11:F38" xr:uid="{E74B386B-240C-480D-AB44-C8CE2EB00435}"/>
  <sortState xmlns:xlrd2="http://schemas.microsoft.com/office/spreadsheetml/2017/richdata2" ref="B12:K40">
    <sortCondition descending="1" ref="D12:D40"/>
  </sortState>
  <mergeCells count="2">
    <mergeCell ref="B4:G4"/>
    <mergeCell ref="B9:G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A5EA4-D048-44B2-9464-FF7AEA5C5BE4}">
  <dimension ref="B1:AI40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B29" sqref="B29"/>
    </sheetView>
  </sheetViews>
  <sheetFormatPr defaultRowHeight="15" x14ac:dyDescent="0.25"/>
  <cols>
    <col min="2" max="2" width="26.85546875" bestFit="1" customWidth="1"/>
    <col min="3" max="3" width="49.7109375" customWidth="1"/>
    <col min="4" max="4" width="9.7109375" style="1" bestFit="1" customWidth="1"/>
    <col min="5" max="6" width="9.140625" style="1"/>
    <col min="7" max="20" width="6" style="1" bestFit="1" customWidth="1"/>
    <col min="21" max="21" width="5" style="1" bestFit="1" customWidth="1"/>
    <col min="22" max="22" width="6" style="1" bestFit="1" customWidth="1"/>
    <col min="23" max="23" width="5" style="1" bestFit="1" customWidth="1"/>
    <col min="24" max="35" width="9.140625" style="1"/>
  </cols>
  <sheetData>
    <row r="1" spans="2:23" ht="23.25" x14ac:dyDescent="0.35">
      <c r="B1" s="41" t="str">
        <f>'Top R1'!B2</f>
        <v>Total CORE Audits</v>
      </c>
      <c r="C1" s="42">
        <v>12</v>
      </c>
    </row>
    <row r="4" spans="2:23" ht="23.25" x14ac:dyDescent="0.35">
      <c r="B4" s="137" t="s">
        <v>257</v>
      </c>
      <c r="C4" s="137"/>
      <c r="D4" s="137"/>
      <c r="E4" s="137"/>
      <c r="F4" s="137"/>
      <c r="G4" s="137"/>
    </row>
    <row r="5" spans="2:23" ht="23.25" x14ac:dyDescent="0.35">
      <c r="B5" s="58"/>
      <c r="C5" s="58"/>
      <c r="D5" s="19" t="s">
        <v>90</v>
      </c>
      <c r="E5" s="19" t="s">
        <v>91</v>
      </c>
      <c r="F5" s="59" t="s">
        <v>92</v>
      </c>
      <c r="G5" s="58"/>
    </row>
    <row r="6" spans="2:23" x14ac:dyDescent="0.25">
      <c r="B6">
        <v>6.2</v>
      </c>
      <c r="C6" t="s">
        <v>235</v>
      </c>
      <c r="D6" s="1">
        <f>COUNT(F6:AX6)</f>
        <v>2</v>
      </c>
      <c r="E6" s="52">
        <f>SUM(D6/All!$D$35)</f>
        <v>0.66666666666666663</v>
      </c>
      <c r="F6" s="1">
        <v>29486</v>
      </c>
      <c r="G6" s="1">
        <v>2055</v>
      </c>
    </row>
    <row r="7" spans="2:23" x14ac:dyDescent="0.25">
      <c r="B7">
        <v>6.3</v>
      </c>
      <c r="C7" t="s">
        <v>261</v>
      </c>
      <c r="D7" s="1">
        <f>COUNT(F7:AX7)</f>
        <v>1</v>
      </c>
      <c r="E7" s="52">
        <f>SUM(D7/All!$D$35)</f>
        <v>0.33333333333333331</v>
      </c>
      <c r="F7" s="1">
        <v>4456</v>
      </c>
    </row>
    <row r="9" spans="2:23" ht="23.25" x14ac:dyDescent="0.35">
      <c r="B9" s="137" t="s">
        <v>237</v>
      </c>
      <c r="C9" s="137"/>
      <c r="D9" s="137"/>
      <c r="E9" s="137"/>
      <c r="F9" s="137"/>
      <c r="G9" s="137"/>
    </row>
    <row r="11" spans="2:23" x14ac:dyDescent="0.25">
      <c r="B11" s="19" t="s">
        <v>89</v>
      </c>
      <c r="C11" s="19" t="s">
        <v>88</v>
      </c>
      <c r="D11" s="19" t="s">
        <v>90</v>
      </c>
      <c r="E11" s="19" t="s">
        <v>91</v>
      </c>
      <c r="F11" s="66" t="s">
        <v>92</v>
      </c>
    </row>
    <row r="12" spans="2:23" x14ac:dyDescent="0.25">
      <c r="B12">
        <v>4.0999999999999996</v>
      </c>
      <c r="C12" t="s">
        <v>239</v>
      </c>
      <c r="D12" s="62">
        <f t="shared" ref="D12:D36" si="0">COUNT(F12:AX12)</f>
        <v>15</v>
      </c>
      <c r="E12" s="63">
        <f>SUM(D12/All!$D$35)</f>
        <v>5</v>
      </c>
      <c r="F12" s="46">
        <v>30373</v>
      </c>
      <c r="G12" s="46">
        <v>4908</v>
      </c>
      <c r="H12" s="46">
        <v>21084</v>
      </c>
      <c r="I12" s="46">
        <v>26711</v>
      </c>
      <c r="J12" s="46">
        <v>29486</v>
      </c>
      <c r="K12" s="46">
        <v>2126</v>
      </c>
      <c r="L12" s="46">
        <v>34797</v>
      </c>
      <c r="M12" s="46">
        <v>28776</v>
      </c>
      <c r="N12" s="46">
        <v>17119</v>
      </c>
      <c r="O12" s="46">
        <v>34608</v>
      </c>
      <c r="P12" s="46">
        <v>33453</v>
      </c>
      <c r="Q12" s="46">
        <v>3818</v>
      </c>
      <c r="R12" s="46">
        <v>33835</v>
      </c>
      <c r="S12" s="46">
        <v>28560</v>
      </c>
      <c r="T12" s="46">
        <v>4456</v>
      </c>
      <c r="U12" s="46"/>
      <c r="V12" s="46"/>
      <c r="W12" s="46"/>
    </row>
    <row r="13" spans="2:23" x14ac:dyDescent="0.25">
      <c r="B13">
        <v>4.2</v>
      </c>
      <c r="C13" t="s">
        <v>244</v>
      </c>
      <c r="D13" s="62">
        <f t="shared" si="0"/>
        <v>13</v>
      </c>
      <c r="E13" s="63">
        <f>SUM(D13/All!$D$35)</f>
        <v>4.333333333333333</v>
      </c>
      <c r="F13" s="46">
        <v>4961</v>
      </c>
      <c r="G13" s="46">
        <v>4908</v>
      </c>
      <c r="H13" s="46">
        <v>21084</v>
      </c>
      <c r="I13" s="46">
        <v>26711</v>
      </c>
      <c r="J13" s="46">
        <v>2126</v>
      </c>
      <c r="K13" s="46">
        <v>28776</v>
      </c>
      <c r="L13" s="46">
        <v>17119</v>
      </c>
      <c r="M13" s="46">
        <v>34608</v>
      </c>
      <c r="N13" s="46">
        <v>33453</v>
      </c>
      <c r="O13" s="46">
        <v>3818</v>
      </c>
      <c r="P13" s="46">
        <v>33835</v>
      </c>
      <c r="Q13" s="46">
        <v>28560</v>
      </c>
      <c r="R13" s="46">
        <v>29474</v>
      </c>
      <c r="S13" s="46"/>
      <c r="T13" s="46"/>
      <c r="U13" s="46"/>
    </row>
    <row r="14" spans="2:23" x14ac:dyDescent="0.25">
      <c r="B14">
        <v>2.2000000000000002</v>
      </c>
      <c r="C14" t="s">
        <v>251</v>
      </c>
      <c r="D14" s="64">
        <f t="shared" si="0"/>
        <v>9</v>
      </c>
      <c r="E14" s="63">
        <f>SUM(D14/All!$D$35)</f>
        <v>3</v>
      </c>
      <c r="F14" s="46">
        <v>30373</v>
      </c>
      <c r="G14" s="46">
        <v>26711</v>
      </c>
      <c r="H14" s="46">
        <v>29486</v>
      </c>
      <c r="I14" s="46">
        <v>34797</v>
      </c>
      <c r="J14" s="46">
        <v>34608</v>
      </c>
      <c r="K14" s="46">
        <v>33835</v>
      </c>
      <c r="L14" s="46">
        <v>28560</v>
      </c>
      <c r="M14" s="46">
        <v>4456</v>
      </c>
      <c r="N14" s="46">
        <v>29474</v>
      </c>
      <c r="O14" s="46"/>
      <c r="P14" s="46"/>
      <c r="Q14" s="46"/>
      <c r="R14" s="46"/>
      <c r="S14" s="46"/>
      <c r="T14" s="46"/>
      <c r="U14" s="46"/>
    </row>
    <row r="15" spans="2:23" x14ac:dyDescent="0.25">
      <c r="B15">
        <v>5.3</v>
      </c>
      <c r="C15" t="s">
        <v>249</v>
      </c>
      <c r="D15" s="64">
        <f t="shared" si="0"/>
        <v>9</v>
      </c>
      <c r="E15" s="63">
        <f>SUM(D15/All!$D$35)</f>
        <v>3</v>
      </c>
      <c r="F15" s="46">
        <v>4961</v>
      </c>
      <c r="G15" s="46">
        <v>30373</v>
      </c>
      <c r="H15" s="46">
        <v>26711</v>
      </c>
      <c r="I15" s="46">
        <v>29486</v>
      </c>
      <c r="J15" s="46">
        <v>33835</v>
      </c>
      <c r="K15" s="46">
        <v>28560</v>
      </c>
      <c r="L15" s="46">
        <v>4456</v>
      </c>
      <c r="M15" s="46">
        <v>2055</v>
      </c>
      <c r="N15" s="46">
        <v>29474</v>
      </c>
      <c r="O15" s="46"/>
      <c r="P15" s="46"/>
      <c r="Q15" s="46"/>
      <c r="R15" s="46"/>
      <c r="T15" s="46"/>
      <c r="U15" s="46"/>
    </row>
    <row r="16" spans="2:23" x14ac:dyDescent="0.25">
      <c r="B16">
        <v>9.1999999999999993</v>
      </c>
      <c r="C16" t="s">
        <v>256</v>
      </c>
      <c r="D16" s="62">
        <f t="shared" si="0"/>
        <v>7</v>
      </c>
      <c r="E16" s="63">
        <f>SUM(D16/All!$D$35)</f>
        <v>2.3333333333333335</v>
      </c>
      <c r="F16" s="46">
        <v>4961</v>
      </c>
      <c r="G16" s="46">
        <v>30373</v>
      </c>
      <c r="H16" s="46">
        <v>2126</v>
      </c>
      <c r="I16" s="46">
        <v>34797</v>
      </c>
      <c r="J16" s="46">
        <v>34608</v>
      </c>
      <c r="K16" s="46">
        <v>3818</v>
      </c>
      <c r="L16" s="46">
        <v>29474</v>
      </c>
      <c r="M16" s="46"/>
      <c r="N16" s="46"/>
      <c r="O16" s="46"/>
      <c r="P16" s="46"/>
      <c r="Q16" s="46"/>
      <c r="R16" s="46"/>
      <c r="S16" s="46"/>
      <c r="T16" s="46"/>
      <c r="U16" s="46"/>
    </row>
    <row r="17" spans="2:21" x14ac:dyDescent="0.25">
      <c r="B17">
        <v>1.3</v>
      </c>
      <c r="C17" t="s">
        <v>253</v>
      </c>
      <c r="D17" s="64">
        <f t="shared" si="0"/>
        <v>6</v>
      </c>
      <c r="E17" s="63">
        <f>SUM(D17/All!$D$35)</f>
        <v>2</v>
      </c>
      <c r="F17" s="46">
        <v>4961</v>
      </c>
      <c r="G17" s="46">
        <v>4908</v>
      </c>
      <c r="H17" s="46">
        <v>29486</v>
      </c>
      <c r="I17" s="46">
        <v>34797</v>
      </c>
      <c r="J17" s="46">
        <v>33453</v>
      </c>
      <c r="K17" s="46">
        <v>28560</v>
      </c>
      <c r="L17" s="46"/>
      <c r="M17" s="46"/>
      <c r="N17" s="46"/>
      <c r="O17" s="46"/>
      <c r="P17" s="46"/>
      <c r="Q17" s="46"/>
      <c r="R17" s="46"/>
      <c r="T17" s="46"/>
      <c r="U17" s="46"/>
    </row>
    <row r="18" spans="2:21" x14ac:dyDescent="0.25">
      <c r="B18">
        <v>5.0999999999999996</v>
      </c>
      <c r="C18" t="s">
        <v>247</v>
      </c>
      <c r="D18" s="64">
        <f t="shared" si="0"/>
        <v>6</v>
      </c>
      <c r="E18" s="63">
        <f>SUM(D18/All!$D$35)</f>
        <v>2</v>
      </c>
      <c r="F18" s="46">
        <v>4961</v>
      </c>
      <c r="G18" s="46">
        <v>30373</v>
      </c>
      <c r="H18" s="46">
        <v>4908</v>
      </c>
      <c r="I18" s="46">
        <v>26711</v>
      </c>
      <c r="J18" s="46">
        <v>28560</v>
      </c>
      <c r="K18" s="46">
        <v>4456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</row>
    <row r="19" spans="2:21" x14ac:dyDescent="0.25">
      <c r="B19">
        <v>5.2</v>
      </c>
      <c r="C19" t="s">
        <v>248</v>
      </c>
      <c r="D19" s="64">
        <f t="shared" si="0"/>
        <v>7</v>
      </c>
      <c r="E19" s="63">
        <f>SUM(D19/All!$D$35)</f>
        <v>2.3333333333333335</v>
      </c>
      <c r="F19" s="46">
        <v>4961</v>
      </c>
      <c r="G19" s="46">
        <v>30373</v>
      </c>
      <c r="H19" s="46">
        <v>26711</v>
      </c>
      <c r="I19" s="46">
        <v>3818</v>
      </c>
      <c r="J19" s="46">
        <v>4456</v>
      </c>
      <c r="K19" s="46">
        <v>2055</v>
      </c>
      <c r="L19" s="46">
        <v>29474</v>
      </c>
      <c r="M19" s="46"/>
      <c r="N19" s="46"/>
      <c r="O19" s="46"/>
      <c r="P19" s="46"/>
      <c r="Q19" s="46"/>
      <c r="R19" s="46"/>
    </row>
    <row r="20" spans="2:21" x14ac:dyDescent="0.25">
      <c r="B20">
        <v>5.9</v>
      </c>
      <c r="C20" t="s">
        <v>240</v>
      </c>
      <c r="D20" s="62">
        <f t="shared" si="0"/>
        <v>5</v>
      </c>
      <c r="E20" s="63">
        <f>SUM(D20/All!$D$35)</f>
        <v>1.6666666666666667</v>
      </c>
      <c r="F20" s="46">
        <v>2126</v>
      </c>
      <c r="G20" s="46">
        <v>28776</v>
      </c>
      <c r="H20" s="46">
        <v>34608</v>
      </c>
      <c r="I20" s="46">
        <v>4456</v>
      </c>
      <c r="J20" s="46">
        <v>2055</v>
      </c>
      <c r="K20" s="46"/>
      <c r="L20" s="46"/>
      <c r="M20" s="46"/>
      <c r="N20" s="46"/>
      <c r="O20" s="46"/>
      <c r="P20" s="46"/>
      <c r="Q20" s="46"/>
      <c r="R20" s="46"/>
    </row>
    <row r="21" spans="2:21" x14ac:dyDescent="0.25">
      <c r="B21">
        <v>8.1</v>
      </c>
      <c r="C21" t="s">
        <v>242</v>
      </c>
      <c r="D21" s="62">
        <f t="shared" si="0"/>
        <v>4</v>
      </c>
      <c r="E21" s="63">
        <f>SUM(D21/All!$D$35)</f>
        <v>1.3333333333333333</v>
      </c>
      <c r="F21" s="46">
        <v>30373</v>
      </c>
      <c r="G21" s="46">
        <v>28776</v>
      </c>
      <c r="H21" s="46">
        <v>33835</v>
      </c>
      <c r="I21" s="46">
        <v>2055</v>
      </c>
      <c r="J21" s="46"/>
      <c r="K21" s="46"/>
      <c r="L21" s="46"/>
      <c r="M21" s="46"/>
      <c r="N21" s="46"/>
      <c r="O21" s="46"/>
      <c r="P21" s="46"/>
      <c r="Q21" s="46"/>
      <c r="R21" s="46"/>
      <c r="T21" s="46"/>
      <c r="U21" s="46"/>
    </row>
    <row r="22" spans="2:21" x14ac:dyDescent="0.25">
      <c r="B22">
        <v>1.4</v>
      </c>
      <c r="C22" t="s">
        <v>236</v>
      </c>
      <c r="D22" s="62">
        <f t="shared" si="0"/>
        <v>3</v>
      </c>
      <c r="E22" s="63">
        <f>SUM(D22/All!$D$35)</f>
        <v>1</v>
      </c>
      <c r="F22" s="46">
        <v>4908</v>
      </c>
      <c r="G22" s="46">
        <v>29486</v>
      </c>
      <c r="H22" s="46">
        <v>2055</v>
      </c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2:21" x14ac:dyDescent="0.25">
      <c r="B23">
        <v>2.5</v>
      </c>
      <c r="C23" t="s">
        <v>246</v>
      </c>
      <c r="D23" s="64">
        <f t="shared" si="0"/>
        <v>3</v>
      </c>
      <c r="E23" s="63">
        <f>SUM(D23/All!$D$35)</f>
        <v>1</v>
      </c>
      <c r="F23" s="46">
        <v>21084</v>
      </c>
      <c r="G23" s="46">
        <v>34797</v>
      </c>
      <c r="H23" s="46">
        <v>29474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21" x14ac:dyDescent="0.25">
      <c r="B24">
        <v>6.8</v>
      </c>
      <c r="C24" t="s">
        <v>252</v>
      </c>
      <c r="D24" s="64">
        <f t="shared" si="0"/>
        <v>2</v>
      </c>
      <c r="E24" s="63">
        <f>SUM(D24/All!$D$35)</f>
        <v>0.66666666666666663</v>
      </c>
      <c r="F24" s="46">
        <v>34797</v>
      </c>
      <c r="G24" s="46">
        <v>34608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2:21" x14ac:dyDescent="0.25">
      <c r="B25">
        <v>4.3</v>
      </c>
      <c r="C25" t="s">
        <v>254</v>
      </c>
      <c r="D25" s="64">
        <f t="shared" si="0"/>
        <v>2</v>
      </c>
      <c r="E25" s="63">
        <f>SUM(D25/All!$D$35)</f>
        <v>0.66666666666666663</v>
      </c>
      <c r="F25" s="46">
        <v>28560</v>
      </c>
      <c r="G25" s="46">
        <v>4456</v>
      </c>
      <c r="H25" s="46"/>
      <c r="I25" s="46"/>
      <c r="J25" s="46"/>
      <c r="K25" s="46"/>
      <c r="L25" s="46"/>
      <c r="M25" s="46"/>
      <c r="N25" s="46"/>
      <c r="O25" s="46"/>
    </row>
    <row r="26" spans="2:21" x14ac:dyDescent="0.25">
      <c r="B26">
        <v>2.4</v>
      </c>
      <c r="C26" t="s">
        <v>243</v>
      </c>
      <c r="D26" s="62">
        <f t="shared" si="0"/>
        <v>2</v>
      </c>
      <c r="E26" s="63">
        <f>SUM(D26/All!$D$35)</f>
        <v>0.66666666666666663</v>
      </c>
      <c r="F26" s="46">
        <v>4908</v>
      </c>
      <c r="G26" s="46">
        <v>2055</v>
      </c>
      <c r="H26" s="46"/>
      <c r="I26" s="46"/>
      <c r="J26" s="46"/>
      <c r="K26" s="46"/>
      <c r="L26" s="46"/>
      <c r="M26" s="46"/>
      <c r="N26" s="46"/>
      <c r="O26" s="46"/>
    </row>
    <row r="27" spans="2:21" x14ac:dyDescent="0.25">
      <c r="B27">
        <v>2.2999999999999998</v>
      </c>
      <c r="C27" t="s">
        <v>238</v>
      </c>
      <c r="D27" s="62">
        <f t="shared" si="0"/>
        <v>1</v>
      </c>
      <c r="E27" s="63">
        <f>SUM(D27/All!$D$35)</f>
        <v>0.33333333333333331</v>
      </c>
      <c r="F27" s="46">
        <v>30373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2:21" x14ac:dyDescent="0.25">
      <c r="B28">
        <v>5.1100000000000003</v>
      </c>
      <c r="C28" t="s">
        <v>258</v>
      </c>
      <c r="D28" s="64">
        <f t="shared" si="0"/>
        <v>1</v>
      </c>
      <c r="E28" s="63">
        <f>SUM(D28/All!$D$35)</f>
        <v>0.33333333333333331</v>
      </c>
      <c r="F28" s="46">
        <v>4908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2:21" x14ac:dyDescent="0.25">
      <c r="B29">
        <v>6.2</v>
      </c>
      <c r="C29" t="s">
        <v>235</v>
      </c>
      <c r="D29" s="62">
        <f t="shared" si="0"/>
        <v>1</v>
      </c>
      <c r="E29" s="63">
        <f>SUM(D29/All!$D$35)</f>
        <v>0.33333333333333331</v>
      </c>
      <c r="F29" s="46">
        <v>29486</v>
      </c>
      <c r="G29" s="46"/>
      <c r="H29" s="46"/>
      <c r="I29" s="46"/>
      <c r="J29" s="46"/>
      <c r="K29" s="46"/>
      <c r="L29" s="46"/>
      <c r="M29" s="46"/>
      <c r="N29" s="46"/>
      <c r="P29" s="46"/>
      <c r="Q29" s="46"/>
      <c r="R29" s="46"/>
    </row>
    <row r="30" spans="2:21" x14ac:dyDescent="0.25">
      <c r="B30">
        <v>1.5</v>
      </c>
      <c r="C30" t="s">
        <v>274</v>
      </c>
      <c r="D30" s="62">
        <f t="shared" si="0"/>
        <v>1</v>
      </c>
      <c r="E30" s="63">
        <f>SUM(D30/All!$D$35)</f>
        <v>0.33333333333333331</v>
      </c>
      <c r="F30" s="46">
        <v>34797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2:21" x14ac:dyDescent="0.25">
      <c r="B31">
        <v>5.4</v>
      </c>
      <c r="C31" t="s">
        <v>255</v>
      </c>
      <c r="D31" s="64">
        <f t="shared" si="0"/>
        <v>1</v>
      </c>
      <c r="E31" s="63">
        <f>SUM(D31/All!$D$35)</f>
        <v>0.33333333333333331</v>
      </c>
      <c r="F31" s="46">
        <v>17119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2:21" x14ac:dyDescent="0.25">
      <c r="B32">
        <v>9.3000000000000007</v>
      </c>
      <c r="C32" t="s">
        <v>250</v>
      </c>
      <c r="D32" s="64">
        <f t="shared" si="0"/>
        <v>1</v>
      </c>
      <c r="E32" s="63">
        <f>SUM(D32/All!$D$35)</f>
        <v>0.33333333333333331</v>
      </c>
      <c r="F32" s="46">
        <v>34608</v>
      </c>
      <c r="G32" s="46"/>
      <c r="H32" s="46"/>
      <c r="I32" s="46"/>
      <c r="J32" s="46"/>
      <c r="K32" s="46"/>
      <c r="L32" s="46"/>
      <c r="M32" s="46"/>
      <c r="N32" s="46"/>
      <c r="P32" s="46"/>
      <c r="Q32" s="46"/>
      <c r="R32" s="46"/>
    </row>
    <row r="33" spans="2:18" x14ac:dyDescent="0.25">
      <c r="B33">
        <v>6.6</v>
      </c>
      <c r="C33" t="s">
        <v>241</v>
      </c>
      <c r="D33" s="62">
        <f t="shared" si="0"/>
        <v>0</v>
      </c>
      <c r="E33" s="63">
        <f>SUM(D33/All!$D$35)</f>
        <v>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2:18" x14ac:dyDescent="0.25">
      <c r="B34">
        <v>1.1000000000000001</v>
      </c>
      <c r="C34" t="s">
        <v>266</v>
      </c>
      <c r="D34" s="62">
        <f t="shared" si="0"/>
        <v>0</v>
      </c>
      <c r="E34" s="63">
        <f>SUM(D34/All!$D$35)</f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8" x14ac:dyDescent="0.25">
      <c r="B35">
        <v>7.1</v>
      </c>
      <c r="C35" t="s">
        <v>265</v>
      </c>
      <c r="D35" s="62">
        <f t="shared" si="0"/>
        <v>0</v>
      </c>
      <c r="E35" s="63">
        <f>SUM(D35/All!$D$35)</f>
        <v>0</v>
      </c>
      <c r="F35" s="46"/>
      <c r="G35" s="46"/>
      <c r="H35" s="46"/>
      <c r="I35" s="46"/>
      <c r="J35" s="46"/>
      <c r="K35" s="46"/>
      <c r="L35" s="46"/>
      <c r="M35" s="46"/>
      <c r="N35" s="46"/>
    </row>
    <row r="36" spans="2:18" x14ac:dyDescent="0.25">
      <c r="B36">
        <v>1.6</v>
      </c>
      <c r="C36" t="s">
        <v>260</v>
      </c>
      <c r="D36" s="64">
        <f t="shared" si="0"/>
        <v>0</v>
      </c>
      <c r="E36" s="63">
        <f>SUM(D36/All!$D$35)</f>
        <v>0</v>
      </c>
      <c r="F36" s="46"/>
      <c r="G36" s="46"/>
      <c r="H36" s="46"/>
      <c r="I36" s="46"/>
      <c r="J36" s="46"/>
      <c r="K36" s="46"/>
      <c r="L36" s="46"/>
      <c r="M36" s="46"/>
      <c r="N36" s="46"/>
    </row>
    <row r="37" spans="2:18" x14ac:dyDescent="0.25">
      <c r="B37">
        <v>1.2</v>
      </c>
      <c r="C37" t="s">
        <v>259</v>
      </c>
      <c r="D37" s="64">
        <f t="shared" ref="D37:D39" si="1">COUNT(F37:AX37)</f>
        <v>0</v>
      </c>
      <c r="E37" s="63">
        <f>SUM(D37/All!$D$35)</f>
        <v>0</v>
      </c>
      <c r="F37" s="46"/>
      <c r="G37" s="46"/>
      <c r="H37" s="46"/>
      <c r="I37" s="46"/>
      <c r="J37" s="46"/>
      <c r="K37" s="46"/>
      <c r="L37" s="46"/>
      <c r="M37" s="46"/>
      <c r="N37" s="46"/>
    </row>
    <row r="38" spans="2:18" x14ac:dyDescent="0.25">
      <c r="B38">
        <v>9.1</v>
      </c>
      <c r="C38" t="s">
        <v>264</v>
      </c>
      <c r="D38" s="62">
        <f t="shared" si="1"/>
        <v>0</v>
      </c>
      <c r="E38" s="63">
        <f>SUM(D38/All!$D$35)</f>
        <v>0</v>
      </c>
      <c r="F38" s="46"/>
      <c r="G38" s="46"/>
      <c r="H38" s="46"/>
      <c r="I38" s="46"/>
      <c r="J38" s="46"/>
      <c r="K38" s="46"/>
      <c r="L38" s="46"/>
      <c r="M38" s="46"/>
      <c r="N38" s="46"/>
    </row>
    <row r="39" spans="2:18" x14ac:dyDescent="0.25">
      <c r="B39">
        <v>10.199999999999999</v>
      </c>
      <c r="C39" t="s">
        <v>245</v>
      </c>
      <c r="D39" s="62">
        <f t="shared" si="1"/>
        <v>0</v>
      </c>
      <c r="E39" s="63">
        <f>SUM(D39/All!$D$35)</f>
        <v>0</v>
      </c>
      <c r="F39" s="46"/>
      <c r="G39" s="46"/>
      <c r="H39" s="46"/>
      <c r="I39" s="46"/>
      <c r="J39" s="46"/>
      <c r="K39" s="46"/>
      <c r="L39" s="46"/>
      <c r="M39" s="46"/>
      <c r="N39" s="46"/>
    </row>
    <row r="40" spans="2:18" x14ac:dyDescent="0.25">
      <c r="F40" s="46"/>
      <c r="G40" s="46"/>
      <c r="H40" s="46"/>
      <c r="I40" s="46"/>
      <c r="J40" s="46"/>
      <c r="K40" s="46"/>
      <c r="L40" s="46"/>
      <c r="M40" s="46"/>
      <c r="N40" s="46"/>
    </row>
  </sheetData>
  <autoFilter ref="B11:F38" xr:uid="{E74B386B-240C-480D-AB44-C8CE2EB00435}"/>
  <sortState xmlns:xlrd2="http://schemas.microsoft.com/office/spreadsheetml/2017/richdata2" ref="B12:U36">
    <sortCondition descending="1" ref="E12:E36"/>
  </sortState>
  <mergeCells count="2">
    <mergeCell ref="B4:G4"/>
    <mergeCell ref="B9:G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FBECC-247C-4ABC-8751-093722BC7B31}">
  <sheetPr>
    <tabColor rgb="FF00B0F0"/>
  </sheetPr>
  <dimension ref="B1:AI40"/>
  <sheetViews>
    <sheetView topLeftCell="A3" workbookViewId="0">
      <selection activeCell="B11" sqref="B11:T36"/>
    </sheetView>
  </sheetViews>
  <sheetFormatPr defaultRowHeight="15" x14ac:dyDescent="0.25"/>
  <cols>
    <col min="2" max="2" width="26.85546875" customWidth="1"/>
    <col min="3" max="3" width="49.7109375" customWidth="1"/>
    <col min="4" max="4" width="10" style="17" bestFit="1" customWidth="1"/>
    <col min="5" max="5" width="7.140625" style="17" bestFit="1" customWidth="1"/>
    <col min="6" max="6" width="6.7109375" style="87" customWidth="1"/>
    <col min="7" max="21" width="6" style="87" bestFit="1" customWidth="1"/>
    <col min="22" max="22" width="5" style="87" bestFit="1" customWidth="1"/>
    <col min="23" max="23" width="6" style="87" bestFit="1" customWidth="1"/>
    <col min="24" max="24" width="5" style="87" bestFit="1" customWidth="1"/>
    <col min="25" max="25" width="6" style="87" bestFit="1" customWidth="1"/>
    <col min="26" max="26" width="9.140625" style="87"/>
    <col min="27" max="35" width="9.140625" style="1"/>
  </cols>
  <sheetData>
    <row r="1" spans="2:20" ht="23.25" x14ac:dyDescent="0.35">
      <c r="B1" s="41" t="str">
        <f>'Top R1'!B2</f>
        <v>Total CORE Audits</v>
      </c>
      <c r="C1" s="42">
        <f>'Top R2'!C2</f>
        <v>23</v>
      </c>
    </row>
    <row r="4" spans="2:20" ht="23.25" x14ac:dyDescent="0.35">
      <c r="B4" s="137" t="s">
        <v>257</v>
      </c>
      <c r="C4" s="137"/>
      <c r="D4" s="137"/>
      <c r="E4" s="137"/>
      <c r="F4" s="137"/>
      <c r="G4" s="137"/>
    </row>
    <row r="5" spans="2:20" ht="23.25" x14ac:dyDescent="0.35">
      <c r="B5" s="90"/>
      <c r="C5" s="90"/>
      <c r="D5" s="17" t="s">
        <v>90</v>
      </c>
      <c r="E5" s="17" t="s">
        <v>91</v>
      </c>
      <c r="F5" s="87" t="s">
        <v>92</v>
      </c>
      <c r="G5" s="88"/>
    </row>
    <row r="6" spans="2:20" x14ac:dyDescent="0.25">
      <c r="B6">
        <v>6.2</v>
      </c>
      <c r="C6" t="s">
        <v>235</v>
      </c>
      <c r="D6" s="17">
        <f>COUNT(F6:AX6)</f>
        <v>0</v>
      </c>
      <c r="E6" s="18">
        <f>SUM(D6/All!$D$35)</f>
        <v>0</v>
      </c>
    </row>
    <row r="7" spans="2:20" x14ac:dyDescent="0.25">
      <c r="B7">
        <v>6.3</v>
      </c>
      <c r="C7" t="s">
        <v>261</v>
      </c>
      <c r="D7" s="17">
        <f>COUNT(F7:AX7)</f>
        <v>0</v>
      </c>
      <c r="E7" s="18">
        <f>SUM(D7/All!$D$35)</f>
        <v>0</v>
      </c>
    </row>
    <row r="9" spans="2:20" ht="23.25" x14ac:dyDescent="0.35">
      <c r="B9" s="137" t="s">
        <v>237</v>
      </c>
      <c r="C9" s="137"/>
      <c r="D9" s="137"/>
      <c r="E9" s="137"/>
      <c r="F9" s="137"/>
      <c r="G9" s="137"/>
    </row>
    <row r="11" spans="2:20" x14ac:dyDescent="0.25">
      <c r="B11" s="19" t="s">
        <v>89</v>
      </c>
      <c r="C11" s="19" t="s">
        <v>88</v>
      </c>
      <c r="D11" s="17" t="s">
        <v>90</v>
      </c>
      <c r="E11" s="17" t="s">
        <v>91</v>
      </c>
      <c r="F11" s="87" t="s">
        <v>92</v>
      </c>
    </row>
    <row r="12" spans="2:20" x14ac:dyDescent="0.25">
      <c r="B12">
        <v>4.2</v>
      </c>
      <c r="C12" t="s">
        <v>244</v>
      </c>
      <c r="D12" s="89">
        <f t="shared" ref="D12:D36" si="0">COUNT(F12:AX12)</f>
        <v>15</v>
      </c>
      <c r="E12" s="18">
        <f>SUM(D12/All!$D$35)</f>
        <v>5</v>
      </c>
      <c r="F12" s="87">
        <v>3818</v>
      </c>
      <c r="G12" s="87">
        <v>4961</v>
      </c>
      <c r="H12" s="87">
        <v>29474</v>
      </c>
      <c r="I12" s="87">
        <v>28776</v>
      </c>
      <c r="J12" s="87">
        <v>4908</v>
      </c>
      <c r="K12" s="87">
        <v>26711</v>
      </c>
      <c r="L12" s="87">
        <v>30373</v>
      </c>
      <c r="M12" s="95">
        <v>2111</v>
      </c>
      <c r="N12" s="87">
        <v>4456</v>
      </c>
      <c r="O12" s="87">
        <v>36495</v>
      </c>
      <c r="P12" s="87">
        <v>29486</v>
      </c>
      <c r="Q12" s="87">
        <v>21084</v>
      </c>
      <c r="R12" s="87">
        <v>34608</v>
      </c>
      <c r="S12" s="87">
        <v>33453</v>
      </c>
      <c r="T12" s="133">
        <v>2111</v>
      </c>
    </row>
    <row r="13" spans="2:20" x14ac:dyDescent="0.25">
      <c r="B13">
        <v>4.0999999999999996</v>
      </c>
      <c r="C13" t="s">
        <v>239</v>
      </c>
      <c r="D13" s="89">
        <f t="shared" si="0"/>
        <v>15</v>
      </c>
      <c r="E13" s="18">
        <f>SUM(D13/All!$D$35)</f>
        <v>5</v>
      </c>
      <c r="F13" s="87">
        <v>3818</v>
      </c>
      <c r="G13" s="87">
        <v>5261</v>
      </c>
      <c r="H13" s="87">
        <v>4812</v>
      </c>
      <c r="I13" s="87">
        <v>4961</v>
      </c>
      <c r="J13" s="87">
        <v>28776</v>
      </c>
      <c r="K13" s="87">
        <v>4908</v>
      </c>
      <c r="L13" s="87">
        <v>31746</v>
      </c>
      <c r="M13" s="87">
        <v>5761</v>
      </c>
      <c r="N13" s="87">
        <v>30373</v>
      </c>
      <c r="O13" s="95">
        <v>2111</v>
      </c>
      <c r="P13" s="87">
        <v>36495</v>
      </c>
      <c r="Q13" s="87">
        <v>29486</v>
      </c>
      <c r="R13" s="87">
        <v>33453</v>
      </c>
      <c r="S13" s="87">
        <v>33835</v>
      </c>
      <c r="T13" s="133">
        <v>2111</v>
      </c>
    </row>
    <row r="14" spans="2:20" x14ac:dyDescent="0.25">
      <c r="B14">
        <v>2.5</v>
      </c>
      <c r="C14" t="s">
        <v>246</v>
      </c>
      <c r="D14" s="17">
        <f t="shared" si="0"/>
        <v>8</v>
      </c>
      <c r="E14" s="18">
        <f>SUM(D14/All!$D$35)</f>
        <v>2.6666666666666665</v>
      </c>
      <c r="F14" s="87">
        <v>5261</v>
      </c>
      <c r="G14" s="87">
        <v>17119</v>
      </c>
      <c r="H14" s="87">
        <v>4908</v>
      </c>
      <c r="I14" s="87">
        <v>31746</v>
      </c>
      <c r="J14" s="95">
        <v>2111</v>
      </c>
      <c r="K14" s="87">
        <v>36495</v>
      </c>
      <c r="L14" s="87">
        <v>29486</v>
      </c>
      <c r="M14" s="133">
        <v>2111</v>
      </c>
    </row>
    <row r="15" spans="2:20" x14ac:dyDescent="0.25">
      <c r="B15">
        <v>1.3</v>
      </c>
      <c r="C15" t="s">
        <v>253</v>
      </c>
      <c r="D15" s="89">
        <f t="shared" si="0"/>
        <v>6</v>
      </c>
      <c r="E15" s="18">
        <f>SUM(D15/All!$D$35)</f>
        <v>2</v>
      </c>
      <c r="F15" s="87">
        <v>3818</v>
      </c>
      <c r="G15" s="87">
        <v>5261</v>
      </c>
      <c r="H15" s="87">
        <v>29474</v>
      </c>
      <c r="I15" s="87">
        <v>4908</v>
      </c>
      <c r="J15" s="87">
        <v>26711</v>
      </c>
      <c r="K15" s="87">
        <v>30373</v>
      </c>
    </row>
    <row r="16" spans="2:20" x14ac:dyDescent="0.25">
      <c r="B16">
        <v>5.2</v>
      </c>
      <c r="C16" t="s">
        <v>248</v>
      </c>
      <c r="D16" s="89">
        <f t="shared" si="0"/>
        <v>6</v>
      </c>
      <c r="E16" s="18">
        <f>SUM(D16/All!$D$35)</f>
        <v>2</v>
      </c>
      <c r="F16" s="87">
        <v>3818</v>
      </c>
      <c r="G16" s="87">
        <v>29474</v>
      </c>
      <c r="H16" s="87">
        <v>4908</v>
      </c>
      <c r="I16" s="87">
        <v>26711</v>
      </c>
      <c r="J16" s="87">
        <v>4101</v>
      </c>
      <c r="K16" s="87">
        <v>33835</v>
      </c>
    </row>
    <row r="17" spans="2:10" x14ac:dyDescent="0.25">
      <c r="B17">
        <v>5.0999999999999996</v>
      </c>
      <c r="C17" t="s">
        <v>247</v>
      </c>
      <c r="D17" s="17">
        <f t="shared" si="0"/>
        <v>5</v>
      </c>
      <c r="E17" s="18">
        <f>SUM(D17/All!$D$35)</f>
        <v>1.6666666666666667</v>
      </c>
      <c r="F17" s="87">
        <v>29474</v>
      </c>
      <c r="G17" s="87">
        <v>31746</v>
      </c>
      <c r="H17" s="87">
        <v>5761</v>
      </c>
      <c r="I17" s="95">
        <v>2111</v>
      </c>
      <c r="J17" s="87">
        <v>34797</v>
      </c>
    </row>
    <row r="18" spans="2:10" x14ac:dyDescent="0.25">
      <c r="B18">
        <v>9.1999999999999993</v>
      </c>
      <c r="C18" t="s">
        <v>256</v>
      </c>
      <c r="D18" s="89">
        <f t="shared" si="0"/>
        <v>5</v>
      </c>
      <c r="E18" s="18">
        <f>SUM(D18/All!$D$35)</f>
        <v>1.6666666666666667</v>
      </c>
      <c r="F18" s="87">
        <v>17119</v>
      </c>
      <c r="G18" s="87">
        <v>29486</v>
      </c>
      <c r="H18" s="87">
        <v>21084</v>
      </c>
      <c r="I18" s="87">
        <v>34608</v>
      </c>
      <c r="J18" s="87">
        <v>33835</v>
      </c>
    </row>
    <row r="19" spans="2:10" x14ac:dyDescent="0.25">
      <c r="B19">
        <v>8.1</v>
      </c>
      <c r="C19" t="s">
        <v>360</v>
      </c>
      <c r="D19" s="17">
        <f t="shared" si="0"/>
        <v>4</v>
      </c>
      <c r="E19" s="18">
        <f>SUM(D19/All!$D$35)</f>
        <v>1.3333333333333333</v>
      </c>
      <c r="F19" s="87">
        <v>4961</v>
      </c>
      <c r="G19" s="87">
        <v>29474</v>
      </c>
      <c r="H19" s="87">
        <v>26711</v>
      </c>
      <c r="I19" s="87">
        <v>30373</v>
      </c>
    </row>
    <row r="20" spans="2:10" x14ac:dyDescent="0.25">
      <c r="B20">
        <v>5.1100000000000003</v>
      </c>
      <c r="C20" t="s">
        <v>364</v>
      </c>
      <c r="D20" s="17">
        <f t="shared" si="0"/>
        <v>3</v>
      </c>
      <c r="E20" s="18">
        <f>SUM(D20/All!$D$35)</f>
        <v>1</v>
      </c>
      <c r="F20" s="87">
        <v>4961</v>
      </c>
      <c r="G20" s="87">
        <v>4908</v>
      </c>
      <c r="H20" s="87">
        <v>26711</v>
      </c>
    </row>
    <row r="21" spans="2:10" x14ac:dyDescent="0.25">
      <c r="B21">
        <v>2.2000000000000002</v>
      </c>
      <c r="C21" t="s">
        <v>359</v>
      </c>
      <c r="D21" s="17">
        <f t="shared" si="0"/>
        <v>3</v>
      </c>
      <c r="E21" s="18">
        <f>SUM(D21/All!$D$35)</f>
        <v>1</v>
      </c>
      <c r="F21" s="87">
        <v>4961</v>
      </c>
      <c r="G21" s="87">
        <v>29474</v>
      </c>
      <c r="H21" s="87">
        <v>30373</v>
      </c>
    </row>
    <row r="22" spans="2:10" x14ac:dyDescent="0.25">
      <c r="B22">
        <v>1.4</v>
      </c>
      <c r="C22" t="s">
        <v>358</v>
      </c>
      <c r="D22" s="89">
        <f t="shared" si="0"/>
        <v>2</v>
      </c>
      <c r="E22" s="18">
        <f>SUM(D22/All!$D$35)</f>
        <v>0.66666666666666663</v>
      </c>
      <c r="F22" s="87">
        <v>3818</v>
      </c>
      <c r="G22" s="87">
        <v>30373</v>
      </c>
    </row>
    <row r="23" spans="2:10" x14ac:dyDescent="0.25">
      <c r="B23">
        <v>5.3</v>
      </c>
      <c r="C23" t="s">
        <v>249</v>
      </c>
      <c r="D23" s="17">
        <f t="shared" si="0"/>
        <v>2</v>
      </c>
      <c r="E23" s="18">
        <f>SUM(D23/All!$D$35)</f>
        <v>0.66666666666666663</v>
      </c>
      <c r="F23" s="87">
        <v>4456</v>
      </c>
      <c r="G23" s="87">
        <v>34797</v>
      </c>
    </row>
    <row r="24" spans="2:10" x14ac:dyDescent="0.25">
      <c r="B24" s="7" t="s">
        <v>362</v>
      </c>
      <c r="C24" t="s">
        <v>363</v>
      </c>
      <c r="D24" s="89">
        <f t="shared" si="0"/>
        <v>2</v>
      </c>
      <c r="E24" s="18">
        <f>SUM(D24/All!$D$35)</f>
        <v>0.66666666666666663</v>
      </c>
      <c r="F24" s="87">
        <v>30373</v>
      </c>
      <c r="G24" s="133">
        <v>2111</v>
      </c>
    </row>
    <row r="25" spans="2:10" x14ac:dyDescent="0.25">
      <c r="B25">
        <v>6.3</v>
      </c>
      <c r="C25" t="s">
        <v>376</v>
      </c>
      <c r="D25" s="89">
        <f t="shared" si="0"/>
        <v>1</v>
      </c>
      <c r="E25" s="18">
        <f>SUM(D25/All!$D$35)</f>
        <v>0.33333333333333331</v>
      </c>
      <c r="F25" s="87">
        <v>3818</v>
      </c>
    </row>
    <row r="26" spans="2:10" x14ac:dyDescent="0.25">
      <c r="B26">
        <v>2.4</v>
      </c>
      <c r="C26" t="s">
        <v>243</v>
      </c>
      <c r="D26" s="89">
        <f t="shared" si="0"/>
        <v>1</v>
      </c>
      <c r="E26" s="18">
        <f>SUM(D26/All!$D$35)</f>
        <v>0.33333333333333331</v>
      </c>
      <c r="F26" s="87">
        <v>5261</v>
      </c>
    </row>
    <row r="27" spans="2:10" x14ac:dyDescent="0.25">
      <c r="B27">
        <v>6.2</v>
      </c>
      <c r="C27" t="s">
        <v>235</v>
      </c>
      <c r="D27" s="89">
        <f t="shared" si="0"/>
        <v>1</v>
      </c>
      <c r="E27" s="18">
        <f>SUM(D27/All!$D$35)</f>
        <v>0.33333333333333331</v>
      </c>
      <c r="F27" s="95">
        <v>2111</v>
      </c>
    </row>
    <row r="28" spans="2:10" x14ac:dyDescent="0.25">
      <c r="B28">
        <v>5.4</v>
      </c>
      <c r="C28" t="s">
        <v>255</v>
      </c>
      <c r="D28" s="17">
        <f t="shared" si="0"/>
        <v>1</v>
      </c>
      <c r="E28" s="18">
        <f>SUM(D28/All!$D$35)</f>
        <v>0.33333333333333331</v>
      </c>
      <c r="F28" s="87">
        <v>36495</v>
      </c>
    </row>
    <row r="29" spans="2:10" x14ac:dyDescent="0.25">
      <c r="B29">
        <v>1.3</v>
      </c>
      <c r="C29" t="s">
        <v>240</v>
      </c>
      <c r="D29" s="89">
        <f t="shared" si="0"/>
        <v>0</v>
      </c>
      <c r="E29" s="18">
        <f>SUM(D29/All!$D$35)</f>
        <v>0</v>
      </c>
    </row>
    <row r="30" spans="2:10" x14ac:dyDescent="0.25">
      <c r="B30">
        <v>5.9</v>
      </c>
      <c r="C30" t="s">
        <v>265</v>
      </c>
      <c r="D30" s="89">
        <f t="shared" si="0"/>
        <v>0</v>
      </c>
      <c r="E30" s="18">
        <f>SUM(D30/All!$D$35)</f>
        <v>0</v>
      </c>
    </row>
    <row r="31" spans="2:10" x14ac:dyDescent="0.25">
      <c r="B31">
        <v>2.4</v>
      </c>
      <c r="C31" t="s">
        <v>252</v>
      </c>
      <c r="D31" s="17">
        <f t="shared" si="0"/>
        <v>0</v>
      </c>
      <c r="E31" s="18">
        <f>SUM(D31/All!$D$35)</f>
        <v>0</v>
      </c>
    </row>
    <row r="32" spans="2:10" x14ac:dyDescent="0.25">
      <c r="B32" s="7" t="s">
        <v>362</v>
      </c>
      <c r="C32" t="s">
        <v>250</v>
      </c>
      <c r="D32" s="17">
        <f t="shared" si="0"/>
        <v>0</v>
      </c>
      <c r="E32" s="18">
        <f>SUM(D32/All!$D$35)</f>
        <v>0</v>
      </c>
    </row>
    <row r="33" spans="2:5" x14ac:dyDescent="0.25">
      <c r="B33">
        <v>1.2</v>
      </c>
      <c r="C33" t="s">
        <v>266</v>
      </c>
      <c r="D33" s="89">
        <f t="shared" si="0"/>
        <v>0</v>
      </c>
      <c r="E33" s="18">
        <f>SUM(D33/All!$D$35)</f>
        <v>0</v>
      </c>
    </row>
    <row r="34" spans="2:5" x14ac:dyDescent="0.25">
      <c r="B34">
        <v>1.5</v>
      </c>
      <c r="C34" t="s">
        <v>259</v>
      </c>
      <c r="D34" s="17">
        <f t="shared" si="0"/>
        <v>0</v>
      </c>
      <c r="E34" s="18">
        <f>SUM(D34/All!$D$35)</f>
        <v>0</v>
      </c>
    </row>
    <row r="35" spans="2:5" x14ac:dyDescent="0.25">
      <c r="B35">
        <v>1.6</v>
      </c>
      <c r="C35" t="s">
        <v>274</v>
      </c>
      <c r="D35" s="89">
        <f t="shared" si="0"/>
        <v>0</v>
      </c>
      <c r="E35" s="18">
        <f>SUM(D35/All!$D$35)</f>
        <v>0</v>
      </c>
    </row>
    <row r="36" spans="2:5" x14ac:dyDescent="0.25">
      <c r="B36">
        <v>2.2999999999999998</v>
      </c>
      <c r="C36" t="s">
        <v>260</v>
      </c>
      <c r="D36" s="17">
        <f t="shared" si="0"/>
        <v>0</v>
      </c>
      <c r="E36" s="18">
        <f>SUM(D36/All!$D$35)</f>
        <v>0</v>
      </c>
    </row>
    <row r="37" spans="2:5" x14ac:dyDescent="0.25">
      <c r="B37">
        <v>4.3</v>
      </c>
      <c r="C37" t="s">
        <v>238</v>
      </c>
      <c r="D37" s="89">
        <f t="shared" ref="D37:D40" si="1">COUNT(F37:AX37)</f>
        <v>0</v>
      </c>
      <c r="E37" s="18">
        <f>SUM(D37/All!$D$35)</f>
        <v>0</v>
      </c>
    </row>
    <row r="38" spans="2:5" x14ac:dyDescent="0.25">
      <c r="B38">
        <v>6.6</v>
      </c>
      <c r="C38" t="s">
        <v>254</v>
      </c>
      <c r="D38" s="17">
        <f t="shared" si="1"/>
        <v>0</v>
      </c>
      <c r="E38" s="18">
        <f>SUM(D38/All!$D$35)</f>
        <v>0</v>
      </c>
    </row>
    <row r="39" spans="2:5" x14ac:dyDescent="0.25">
      <c r="B39">
        <v>7.1</v>
      </c>
      <c r="C39" t="s">
        <v>241</v>
      </c>
      <c r="D39" s="89">
        <f t="shared" si="1"/>
        <v>0</v>
      </c>
      <c r="E39" s="18">
        <f>SUM(D39/All!$D$35)</f>
        <v>0</v>
      </c>
    </row>
    <row r="40" spans="2:5" x14ac:dyDescent="0.25">
      <c r="B40">
        <v>9.1</v>
      </c>
      <c r="C40" t="s">
        <v>264</v>
      </c>
      <c r="D40" s="89">
        <f t="shared" si="1"/>
        <v>0</v>
      </c>
      <c r="E40" s="18">
        <f>SUM(D40/All!$D$35)</f>
        <v>0</v>
      </c>
    </row>
  </sheetData>
  <autoFilter ref="B11:F40" xr:uid="{E74B386B-240C-480D-AB44-C8CE2EB00435}"/>
  <sortState xmlns:xlrd2="http://schemas.microsoft.com/office/spreadsheetml/2017/richdata2" ref="B11:T36">
    <sortCondition descending="1" ref="E11:E36"/>
  </sortState>
  <mergeCells count="2">
    <mergeCell ref="B4:G4"/>
    <mergeCell ref="B9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06B3-D685-411C-8598-DB797C98525A}">
  <dimension ref="C2:E32"/>
  <sheetViews>
    <sheetView workbookViewId="0">
      <selection activeCell="F22" sqref="F22"/>
    </sheetView>
  </sheetViews>
  <sheetFormatPr defaultRowHeight="15" x14ac:dyDescent="0.25"/>
  <cols>
    <col min="4" max="4" width="16.42578125" bestFit="1" customWidth="1"/>
  </cols>
  <sheetData>
    <row r="2" spans="3:5" ht="18.75" x14ac:dyDescent="0.3">
      <c r="C2" s="26" t="s">
        <v>92</v>
      </c>
      <c r="D2" s="27" t="s">
        <v>112</v>
      </c>
      <c r="E2" s="28" t="s">
        <v>164</v>
      </c>
    </row>
    <row r="3" spans="3:5" ht="18" x14ac:dyDescent="0.25">
      <c r="C3" s="31" t="s">
        <v>113</v>
      </c>
      <c r="D3" s="32" t="s">
        <v>114</v>
      </c>
      <c r="E3" s="60">
        <v>9</v>
      </c>
    </row>
    <row r="4" spans="3:5" ht="18" x14ac:dyDescent="0.25">
      <c r="C4" s="31" t="s">
        <v>115</v>
      </c>
      <c r="D4" s="32" t="s">
        <v>116</v>
      </c>
      <c r="E4" s="60">
        <v>3</v>
      </c>
    </row>
    <row r="5" spans="3:5" ht="18" x14ac:dyDescent="0.25">
      <c r="C5" s="31" t="s">
        <v>117</v>
      </c>
      <c r="D5" s="32" t="s">
        <v>118</v>
      </c>
      <c r="E5" s="60">
        <v>5</v>
      </c>
    </row>
    <row r="6" spans="3:5" ht="18" x14ac:dyDescent="0.25">
      <c r="C6" s="31" t="s">
        <v>119</v>
      </c>
      <c r="D6" s="32" t="s">
        <v>120</v>
      </c>
      <c r="E6" s="60">
        <v>4</v>
      </c>
    </row>
    <row r="7" spans="3:5" ht="18" x14ac:dyDescent="0.25">
      <c r="C7" s="31" t="s">
        <v>121</v>
      </c>
      <c r="D7" s="32" t="s">
        <v>28</v>
      </c>
      <c r="E7" s="60">
        <v>4</v>
      </c>
    </row>
    <row r="8" spans="3:5" ht="18" x14ac:dyDescent="0.25">
      <c r="C8" s="31" t="s">
        <v>122</v>
      </c>
      <c r="D8" s="32" t="s">
        <v>15</v>
      </c>
      <c r="E8" s="60">
        <v>2</v>
      </c>
    </row>
    <row r="9" spans="3:5" ht="18" x14ac:dyDescent="0.25">
      <c r="C9" s="31" t="s">
        <v>123</v>
      </c>
      <c r="D9" s="32" t="s">
        <v>124</v>
      </c>
      <c r="E9" s="60">
        <v>4</v>
      </c>
    </row>
    <row r="10" spans="3:5" ht="18" x14ac:dyDescent="0.25">
      <c r="C10" s="31" t="s">
        <v>125</v>
      </c>
      <c r="D10" s="32" t="s">
        <v>17</v>
      </c>
      <c r="E10" s="60">
        <v>5</v>
      </c>
    </row>
    <row r="11" spans="3:5" ht="18" x14ac:dyDescent="0.25">
      <c r="C11" s="31" t="s">
        <v>126</v>
      </c>
      <c r="D11" s="32" t="s">
        <v>127</v>
      </c>
      <c r="E11" s="60">
        <v>4</v>
      </c>
    </row>
    <row r="12" spans="3:5" ht="18" x14ac:dyDescent="0.25">
      <c r="C12" s="31" t="s">
        <v>128</v>
      </c>
      <c r="D12" s="32" t="s">
        <v>129</v>
      </c>
      <c r="E12" s="60">
        <v>4</v>
      </c>
    </row>
    <row r="13" spans="3:5" ht="18" x14ac:dyDescent="0.25">
      <c r="C13" s="31" t="s">
        <v>130</v>
      </c>
      <c r="D13" s="32" t="s">
        <v>131</v>
      </c>
      <c r="E13" s="60">
        <v>6</v>
      </c>
    </row>
    <row r="14" spans="3:5" ht="18" x14ac:dyDescent="0.25">
      <c r="C14" s="31" t="s">
        <v>132</v>
      </c>
      <c r="D14" s="32" t="s">
        <v>133</v>
      </c>
      <c r="E14" s="60">
        <v>5</v>
      </c>
    </row>
    <row r="15" spans="3:5" ht="18" x14ac:dyDescent="0.25">
      <c r="C15" s="31" t="s">
        <v>134</v>
      </c>
      <c r="D15" s="32" t="s">
        <v>111</v>
      </c>
      <c r="E15" s="60">
        <v>5</v>
      </c>
    </row>
    <row r="16" spans="3:5" ht="18" x14ac:dyDescent="0.25">
      <c r="C16" s="31" t="s">
        <v>135</v>
      </c>
      <c r="D16" s="32" t="s">
        <v>136</v>
      </c>
      <c r="E16" s="60">
        <v>3</v>
      </c>
    </row>
    <row r="17" spans="3:5" ht="18" x14ac:dyDescent="0.25">
      <c r="C17" s="81" t="s">
        <v>137</v>
      </c>
      <c r="D17" s="82" t="s">
        <v>138</v>
      </c>
      <c r="E17" s="83"/>
    </row>
    <row r="18" spans="3:5" ht="18" x14ac:dyDescent="0.25">
      <c r="C18" s="31" t="s">
        <v>140</v>
      </c>
      <c r="D18" s="32" t="s">
        <v>141</v>
      </c>
      <c r="E18" s="60">
        <v>4</v>
      </c>
    </row>
    <row r="19" spans="3:5" ht="18" x14ac:dyDescent="0.25">
      <c r="C19" s="31" t="s">
        <v>142</v>
      </c>
      <c r="D19" s="32" t="s">
        <v>143</v>
      </c>
      <c r="E19" s="60">
        <v>2</v>
      </c>
    </row>
    <row r="20" spans="3:5" ht="18" x14ac:dyDescent="0.25">
      <c r="C20" s="31" t="s">
        <v>144</v>
      </c>
      <c r="D20" s="32" t="s">
        <v>145</v>
      </c>
      <c r="E20" s="60">
        <v>5</v>
      </c>
    </row>
    <row r="21" spans="3:5" ht="18" x14ac:dyDescent="0.25">
      <c r="C21" s="31" t="s">
        <v>146</v>
      </c>
      <c r="D21" s="32" t="s">
        <v>147</v>
      </c>
      <c r="E21" s="60">
        <v>4</v>
      </c>
    </row>
    <row r="22" spans="3:5" ht="18" x14ac:dyDescent="0.25">
      <c r="C22" s="31" t="s">
        <v>148</v>
      </c>
      <c r="D22" s="32" t="s">
        <v>149</v>
      </c>
      <c r="E22" s="60">
        <v>7</v>
      </c>
    </row>
    <row r="23" spans="3:5" ht="18" x14ac:dyDescent="0.25">
      <c r="C23" s="31" t="s">
        <v>150</v>
      </c>
      <c r="D23" s="32" t="s">
        <v>151</v>
      </c>
      <c r="E23" s="60">
        <v>2</v>
      </c>
    </row>
    <row r="24" spans="3:5" ht="18" x14ac:dyDescent="0.25">
      <c r="C24" s="31" t="s">
        <v>152</v>
      </c>
      <c r="D24" s="32" t="s">
        <v>153</v>
      </c>
      <c r="E24" s="60">
        <v>5</v>
      </c>
    </row>
    <row r="25" spans="3:5" ht="18" x14ac:dyDescent="0.25">
      <c r="C25" s="31" t="s">
        <v>154</v>
      </c>
      <c r="D25" s="32" t="s">
        <v>155</v>
      </c>
      <c r="E25" s="60">
        <v>4</v>
      </c>
    </row>
    <row r="26" spans="3:5" ht="18" x14ac:dyDescent="0.25">
      <c r="C26" s="31" t="s">
        <v>156</v>
      </c>
      <c r="D26" s="32" t="s">
        <v>157</v>
      </c>
      <c r="E26" s="60">
        <v>2</v>
      </c>
    </row>
    <row r="27" spans="3:5" ht="18" x14ac:dyDescent="0.25">
      <c r="C27" s="31" t="s">
        <v>158</v>
      </c>
      <c r="D27" s="32" t="s">
        <v>159</v>
      </c>
      <c r="E27" s="60">
        <v>1</v>
      </c>
    </row>
    <row r="28" spans="3:5" ht="18" x14ac:dyDescent="0.25">
      <c r="C28" s="31" t="s">
        <v>160</v>
      </c>
      <c r="D28" s="32" t="s">
        <v>96</v>
      </c>
      <c r="E28" s="60">
        <v>1</v>
      </c>
    </row>
    <row r="29" spans="3:5" ht="18" x14ac:dyDescent="0.25">
      <c r="C29" s="31" t="s">
        <v>161</v>
      </c>
      <c r="D29" s="32" t="s">
        <v>162</v>
      </c>
      <c r="E29" s="60">
        <v>5</v>
      </c>
    </row>
    <row r="30" spans="3:5" ht="18" x14ac:dyDescent="0.25">
      <c r="C30" s="70" t="s">
        <v>310</v>
      </c>
      <c r="D30" s="32" t="s">
        <v>311</v>
      </c>
      <c r="E30" s="60">
        <v>3</v>
      </c>
    </row>
    <row r="31" spans="3:5" ht="18" x14ac:dyDescent="0.25">
      <c r="C31" s="70" t="s">
        <v>320</v>
      </c>
      <c r="D31" s="32" t="s">
        <v>34</v>
      </c>
      <c r="E31" s="60">
        <v>4</v>
      </c>
    </row>
    <row r="32" spans="3:5" x14ac:dyDescent="0.25">
      <c r="E32">
        <f>COUNT(E3:E31)</f>
        <v>28</v>
      </c>
    </row>
  </sheetData>
  <sortState xmlns:xlrd2="http://schemas.microsoft.com/office/spreadsheetml/2017/richdata2" ref="C3:D31">
    <sortCondition ref="C3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0C664-2C8C-4EAC-9E75-A788227D6E71}">
  <sheetPr>
    <pageSetUpPr fitToPage="1"/>
  </sheetPr>
  <dimension ref="A2:AG26"/>
  <sheetViews>
    <sheetView workbookViewId="0">
      <selection activeCell="I12" sqref="I12"/>
    </sheetView>
  </sheetViews>
  <sheetFormatPr defaultRowHeight="15" x14ac:dyDescent="0.25"/>
  <cols>
    <col min="1" max="1" width="17" style="7" bestFit="1" customWidth="1"/>
    <col min="2" max="2" width="63.140625" style="7" bestFit="1" customWidth="1"/>
    <col min="3" max="3" width="5.28515625" style="7" bestFit="1" customWidth="1"/>
    <col min="4" max="4" width="4.42578125" style="7" bestFit="1" customWidth="1"/>
    <col min="5" max="5" width="7" style="22" bestFit="1" customWidth="1"/>
    <col min="6" max="8" width="6" style="22" bestFit="1" customWidth="1"/>
    <col min="9" max="15" width="6" style="23" bestFit="1" customWidth="1"/>
    <col min="16" max="16" width="8.85546875" style="23"/>
    <col min="17" max="18" width="5" style="23" bestFit="1" customWidth="1"/>
    <col min="19" max="19" width="6" style="23" bestFit="1" customWidth="1"/>
    <col min="20" max="33" width="8.85546875" style="23"/>
  </cols>
  <sheetData>
    <row r="2" spans="1:33" ht="23.25" x14ac:dyDescent="0.35">
      <c r="A2" s="7" t="s">
        <v>87</v>
      </c>
      <c r="B2" s="14">
        <f>COUNT(All!D5:D33)</f>
        <v>23</v>
      </c>
    </row>
    <row r="6" spans="1:33" ht="23.25" x14ac:dyDescent="0.35">
      <c r="B6" s="137" t="s">
        <v>0</v>
      </c>
      <c r="C6" s="137"/>
      <c r="D6" s="137"/>
      <c r="E6" s="137"/>
      <c r="F6" s="137"/>
      <c r="G6" s="137"/>
    </row>
    <row r="7" spans="1:33" s="5" customFormat="1" x14ac:dyDescent="0.25">
      <c r="A7" s="19" t="s">
        <v>89</v>
      </c>
      <c r="B7" s="19" t="s">
        <v>88</v>
      </c>
      <c r="C7" s="19" t="s">
        <v>90</v>
      </c>
      <c r="D7" s="19" t="s">
        <v>91</v>
      </c>
      <c r="E7" s="49" t="s">
        <v>92</v>
      </c>
      <c r="F7" s="49"/>
      <c r="G7" s="49"/>
      <c r="H7" s="49"/>
      <c r="I7" s="47"/>
      <c r="J7" s="47"/>
      <c r="K7" s="47"/>
      <c r="L7" s="47"/>
      <c r="M7" s="47"/>
      <c r="N7" s="47"/>
      <c r="O7" s="47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x14ac:dyDescent="0.25">
      <c r="A8" s="7" t="s">
        <v>60</v>
      </c>
      <c r="B8" s="12" t="s">
        <v>24</v>
      </c>
      <c r="C8" s="17">
        <f t="shared" ref="C8:C26" si="0">COUNT(E8:AP8)</f>
        <v>8</v>
      </c>
      <c r="D8" s="18">
        <f t="shared" ref="D8:D26" si="1">C8/$B$2</f>
        <v>0.34782608695652173</v>
      </c>
      <c r="E8" s="47">
        <v>36495</v>
      </c>
      <c r="F8" s="47">
        <v>4955</v>
      </c>
      <c r="G8" s="47">
        <v>31746</v>
      </c>
      <c r="H8" s="47">
        <v>4456</v>
      </c>
      <c r="I8" s="23">
        <v>4101</v>
      </c>
      <c r="J8" s="23">
        <v>5261</v>
      </c>
      <c r="K8" s="23">
        <v>29474</v>
      </c>
      <c r="L8" s="23">
        <v>29486</v>
      </c>
    </row>
    <row r="9" spans="1:33" x14ac:dyDescent="0.25">
      <c r="A9" s="7" t="s">
        <v>61</v>
      </c>
      <c r="B9" s="7" t="s">
        <v>25</v>
      </c>
      <c r="C9" s="17">
        <f t="shared" si="0"/>
        <v>5</v>
      </c>
      <c r="D9" s="18">
        <f t="shared" si="1"/>
        <v>0.21739130434782608</v>
      </c>
      <c r="E9" s="47">
        <v>4456</v>
      </c>
      <c r="F9" s="47">
        <v>5761</v>
      </c>
      <c r="G9" s="47">
        <v>5140</v>
      </c>
      <c r="H9" s="47">
        <v>4101</v>
      </c>
      <c r="I9" s="23">
        <v>2055</v>
      </c>
    </row>
    <row r="10" spans="1:33" x14ac:dyDescent="0.25">
      <c r="A10" s="7" t="s">
        <v>59</v>
      </c>
      <c r="B10" s="12" t="s">
        <v>2</v>
      </c>
      <c r="C10" s="17">
        <f t="shared" si="0"/>
        <v>5</v>
      </c>
      <c r="D10" s="18">
        <f t="shared" si="1"/>
        <v>0.21739130434782608</v>
      </c>
      <c r="E10" s="47">
        <v>4456</v>
      </c>
      <c r="F10" s="47">
        <v>5761</v>
      </c>
      <c r="G10" s="47">
        <v>5261</v>
      </c>
      <c r="H10" s="47">
        <v>2055</v>
      </c>
      <c r="I10" s="23">
        <v>29486</v>
      </c>
    </row>
    <row r="11" spans="1:33" x14ac:dyDescent="0.25">
      <c r="A11" s="7" t="s">
        <v>82</v>
      </c>
      <c r="B11" s="7" t="s">
        <v>32</v>
      </c>
      <c r="C11" s="17">
        <f t="shared" si="0"/>
        <v>5</v>
      </c>
      <c r="D11" s="18">
        <f t="shared" si="1"/>
        <v>0.21739130434782608</v>
      </c>
      <c r="E11" s="47">
        <v>31746</v>
      </c>
      <c r="F11" s="47">
        <v>4456</v>
      </c>
      <c r="G11" s="47">
        <v>2055</v>
      </c>
      <c r="H11" s="47">
        <v>29486</v>
      </c>
      <c r="I11" s="23">
        <v>28560</v>
      </c>
    </row>
    <row r="12" spans="1:33" x14ac:dyDescent="0.25">
      <c r="A12" s="7" t="s">
        <v>99</v>
      </c>
      <c r="B12" s="7" t="s">
        <v>100</v>
      </c>
      <c r="C12" s="17">
        <f t="shared" si="0"/>
        <v>3</v>
      </c>
      <c r="D12" s="18">
        <f t="shared" si="1"/>
        <v>0.13043478260869565</v>
      </c>
      <c r="E12" s="47">
        <v>31746</v>
      </c>
      <c r="F12" s="47">
        <v>5761</v>
      </c>
      <c r="G12" s="47">
        <v>29474</v>
      </c>
      <c r="H12" s="47"/>
    </row>
    <row r="13" spans="1:33" x14ac:dyDescent="0.25">
      <c r="A13" s="7" t="s">
        <v>300</v>
      </c>
      <c r="B13" s="7" t="s">
        <v>222</v>
      </c>
      <c r="C13" s="17">
        <f t="shared" si="0"/>
        <v>3</v>
      </c>
      <c r="D13" s="18">
        <f t="shared" si="1"/>
        <v>0.13043478260869565</v>
      </c>
      <c r="E13" s="47">
        <v>4955</v>
      </c>
      <c r="F13" s="47">
        <v>31746</v>
      </c>
      <c r="G13" s="47">
        <v>5261</v>
      </c>
      <c r="H13" s="47"/>
    </row>
    <row r="14" spans="1:33" x14ac:dyDescent="0.25">
      <c r="A14" s="7" t="s">
        <v>101</v>
      </c>
      <c r="B14" s="7" t="s">
        <v>102</v>
      </c>
      <c r="C14" s="17">
        <f t="shared" si="0"/>
        <v>2</v>
      </c>
      <c r="D14" s="18">
        <f t="shared" si="1"/>
        <v>8.6956521739130432E-2</v>
      </c>
      <c r="E14" s="47">
        <v>5761</v>
      </c>
      <c r="F14" s="47">
        <v>29486</v>
      </c>
      <c r="G14" s="47"/>
      <c r="H14" s="47"/>
    </row>
    <row r="15" spans="1:33" x14ac:dyDescent="0.25">
      <c r="A15" s="7" t="s">
        <v>62</v>
      </c>
      <c r="B15" s="12" t="s">
        <v>3</v>
      </c>
      <c r="C15" s="17">
        <f t="shared" si="0"/>
        <v>2</v>
      </c>
      <c r="D15" s="18">
        <f t="shared" si="1"/>
        <v>8.6956521739130432E-2</v>
      </c>
      <c r="E15" s="47">
        <v>2055</v>
      </c>
      <c r="F15" s="47">
        <v>29486</v>
      </c>
      <c r="G15" s="47"/>
      <c r="H15" s="47"/>
    </row>
    <row r="16" spans="1:33" x14ac:dyDescent="0.25">
      <c r="A16" s="7" t="s">
        <v>63</v>
      </c>
      <c r="B16" s="12" t="s">
        <v>4</v>
      </c>
      <c r="C16" s="17">
        <f t="shared" si="0"/>
        <v>0</v>
      </c>
      <c r="D16" s="18">
        <f t="shared" si="1"/>
        <v>0</v>
      </c>
      <c r="E16" s="47"/>
      <c r="F16" s="47"/>
      <c r="G16" s="47"/>
      <c r="H16" s="47"/>
    </row>
    <row r="17" spans="1:8" x14ac:dyDescent="0.25">
      <c r="A17" s="7" t="s">
        <v>81</v>
      </c>
      <c r="B17" s="12" t="s">
        <v>1</v>
      </c>
      <c r="C17" s="17">
        <f t="shared" si="0"/>
        <v>0</v>
      </c>
      <c r="D17" s="18">
        <f t="shared" si="1"/>
        <v>0</v>
      </c>
      <c r="E17" s="47"/>
      <c r="F17" s="47"/>
      <c r="G17" s="47"/>
      <c r="H17" s="47"/>
    </row>
    <row r="18" spans="1:8" x14ac:dyDescent="0.25">
      <c r="A18" s="7" t="s">
        <v>208</v>
      </c>
      <c r="B18" s="7" t="s">
        <v>209</v>
      </c>
      <c r="C18" s="17">
        <f t="shared" si="0"/>
        <v>2</v>
      </c>
      <c r="D18" s="18">
        <f t="shared" si="1"/>
        <v>8.6956521739130432E-2</v>
      </c>
      <c r="E18" s="47">
        <v>2055</v>
      </c>
      <c r="F18" s="47">
        <v>29486</v>
      </c>
      <c r="G18" s="47"/>
      <c r="H18" s="47"/>
    </row>
    <row r="19" spans="1:8" x14ac:dyDescent="0.25">
      <c r="A19" s="7" t="s">
        <v>103</v>
      </c>
      <c r="B19" s="7" t="s">
        <v>104</v>
      </c>
      <c r="C19" s="17">
        <f t="shared" si="0"/>
        <v>0</v>
      </c>
      <c r="D19" s="18">
        <f t="shared" si="1"/>
        <v>0</v>
      </c>
      <c r="E19" s="47"/>
      <c r="F19" s="47"/>
      <c r="G19" s="47"/>
      <c r="H19" s="47"/>
    </row>
    <row r="20" spans="1:8" x14ac:dyDescent="0.25">
      <c r="A20" s="7" t="s">
        <v>72</v>
      </c>
      <c r="B20" s="12" t="s">
        <v>16</v>
      </c>
      <c r="C20" s="17">
        <f t="shared" si="0"/>
        <v>0</v>
      </c>
      <c r="D20" s="18">
        <f t="shared" si="1"/>
        <v>0</v>
      </c>
      <c r="E20" s="47"/>
      <c r="F20" s="47"/>
      <c r="G20" s="47"/>
      <c r="H20" s="47"/>
    </row>
    <row r="21" spans="1:8" x14ac:dyDescent="0.25">
      <c r="A21" s="7" t="s">
        <v>167</v>
      </c>
      <c r="B21" s="7" t="s">
        <v>168</v>
      </c>
      <c r="C21" s="17">
        <f t="shared" si="0"/>
        <v>0</v>
      </c>
      <c r="D21" s="18">
        <f t="shared" si="1"/>
        <v>0</v>
      </c>
      <c r="E21" s="47"/>
      <c r="F21" s="47"/>
      <c r="G21" s="47"/>
      <c r="H21" s="47"/>
    </row>
    <row r="22" spans="1:8" x14ac:dyDescent="0.25">
      <c r="A22" s="7" t="s">
        <v>180</v>
      </c>
      <c r="B22" t="s">
        <v>181</v>
      </c>
      <c r="C22" s="17">
        <f t="shared" si="0"/>
        <v>0</v>
      </c>
      <c r="D22" s="18">
        <f t="shared" si="1"/>
        <v>0</v>
      </c>
      <c r="E22" s="47"/>
      <c r="F22" s="47"/>
      <c r="G22" s="47"/>
      <c r="H22" s="47"/>
    </row>
    <row r="23" spans="1:8" x14ac:dyDescent="0.25">
      <c r="A23" s="7" t="s">
        <v>206</v>
      </c>
      <c r="B23" s="7" t="s">
        <v>207</v>
      </c>
      <c r="C23" s="17">
        <f t="shared" si="0"/>
        <v>0</v>
      </c>
      <c r="D23" s="18">
        <f t="shared" si="1"/>
        <v>0</v>
      </c>
      <c r="E23" s="48"/>
    </row>
    <row r="24" spans="1:8" x14ac:dyDescent="0.25">
      <c r="A24" s="7" t="s">
        <v>220</v>
      </c>
      <c r="B24" s="7" t="s">
        <v>221</v>
      </c>
      <c r="C24" s="17">
        <f t="shared" si="0"/>
        <v>0</v>
      </c>
      <c r="D24" s="18">
        <f t="shared" si="1"/>
        <v>0</v>
      </c>
      <c r="E24" s="48"/>
    </row>
    <row r="25" spans="1:8" x14ac:dyDescent="0.25">
      <c r="A25" s="7" t="s">
        <v>227</v>
      </c>
      <c r="B25" s="7" t="s">
        <v>228</v>
      </c>
      <c r="C25" s="17">
        <f t="shared" si="0"/>
        <v>0</v>
      </c>
      <c r="D25" s="18">
        <f t="shared" si="1"/>
        <v>0</v>
      </c>
    </row>
    <row r="26" spans="1:8" x14ac:dyDescent="0.25">
      <c r="A26" s="7" t="s">
        <v>268</v>
      </c>
      <c r="B26" s="7" t="s">
        <v>269</v>
      </c>
      <c r="C26" s="17">
        <f t="shared" si="0"/>
        <v>0</v>
      </c>
      <c r="D26" s="18">
        <f t="shared" si="1"/>
        <v>0</v>
      </c>
    </row>
  </sheetData>
  <autoFilter ref="A7:AG24" xr:uid="{9B5AC6CA-0EE8-42AD-9C48-320739EE63D2}">
    <filterColumn colId="4" showButton="0"/>
    <filterColumn colId="5" showButton="0"/>
    <filterColumn colId="6" showButton="0"/>
    <sortState xmlns:xlrd2="http://schemas.microsoft.com/office/spreadsheetml/2017/richdata2" ref="A8:AG20">
      <sortCondition descending="1" ref="D7"/>
    </sortState>
  </autoFilter>
  <sortState xmlns:xlrd2="http://schemas.microsoft.com/office/spreadsheetml/2017/richdata2" ref="A8:I26">
    <sortCondition descending="1" ref="D8:D26"/>
  </sortState>
  <mergeCells count="1">
    <mergeCell ref="B6:G6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BDC1B-DE51-4E40-A413-4FD80A0A86DE}">
  <sheetPr>
    <pageSetUpPr fitToPage="1"/>
  </sheetPr>
  <dimension ref="A4:AA19"/>
  <sheetViews>
    <sheetView workbookViewId="0">
      <selection activeCell="M10" sqref="M10"/>
    </sheetView>
  </sheetViews>
  <sheetFormatPr defaultRowHeight="15" x14ac:dyDescent="0.25"/>
  <cols>
    <col min="1" max="1" width="17" style="7" bestFit="1" customWidth="1"/>
    <col min="2" max="2" width="49.7109375" style="7" bestFit="1" customWidth="1"/>
    <col min="3" max="3" width="6" style="1" bestFit="1" customWidth="1"/>
    <col min="4" max="4" width="7.140625" style="1" bestFit="1" customWidth="1"/>
    <col min="5" max="6" width="6" style="59" bestFit="1" customWidth="1"/>
    <col min="7" max="16" width="6" style="23" bestFit="1" customWidth="1"/>
    <col min="17" max="17" width="5" style="23" bestFit="1" customWidth="1"/>
    <col min="18" max="27" width="9.140625" style="23"/>
  </cols>
  <sheetData>
    <row r="4" spans="1:27" ht="23.25" x14ac:dyDescent="0.35">
      <c r="B4" s="2" t="s">
        <v>5</v>
      </c>
      <c r="C4" s="2"/>
      <c r="D4" s="2"/>
      <c r="E4" s="24"/>
    </row>
    <row r="5" spans="1:27" s="3" customFormat="1" x14ac:dyDescent="0.25">
      <c r="A5" s="9"/>
      <c r="B5" s="9"/>
      <c r="C5" s="6"/>
      <c r="D5" s="6"/>
      <c r="E5" s="59"/>
      <c r="F5" s="5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" customFormat="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7" t="s">
        <v>39</v>
      </c>
      <c r="B7" s="7" t="s">
        <v>33</v>
      </c>
      <c r="C7" s="17">
        <f t="shared" ref="C7:C19" si="0">COUNT(E7:AW7)</f>
        <v>11</v>
      </c>
      <c r="D7" s="18">
        <f>C7/'Serving Up Mas R1'!$B$2</f>
        <v>0.47826086956521741</v>
      </c>
      <c r="E7" s="59">
        <v>4961</v>
      </c>
      <c r="F7" s="59">
        <v>30373</v>
      </c>
      <c r="G7" s="23">
        <v>4908</v>
      </c>
      <c r="H7" s="23">
        <v>29486</v>
      </c>
      <c r="I7" s="23">
        <v>34608</v>
      </c>
      <c r="J7" s="23">
        <v>33453</v>
      </c>
      <c r="K7" s="23">
        <v>3818</v>
      </c>
      <c r="L7" s="23">
        <v>33835</v>
      </c>
      <c r="M7" s="23">
        <v>28560</v>
      </c>
      <c r="N7" s="23">
        <v>4456</v>
      </c>
      <c r="O7" s="23">
        <v>2055</v>
      </c>
    </row>
    <row r="8" spans="1:27" x14ac:dyDescent="0.25">
      <c r="A8" s="7" t="s">
        <v>169</v>
      </c>
      <c r="B8" s="7" t="s">
        <v>170</v>
      </c>
      <c r="C8" s="17">
        <f t="shared" si="0"/>
        <v>10</v>
      </c>
      <c r="D8" s="18">
        <f>C8/'Serving Up Mas R1'!$B$2</f>
        <v>0.43478260869565216</v>
      </c>
      <c r="E8" s="59">
        <v>4961</v>
      </c>
      <c r="F8" s="59">
        <v>30373</v>
      </c>
      <c r="G8" s="23">
        <v>4908</v>
      </c>
      <c r="H8" s="23">
        <v>26711</v>
      </c>
      <c r="I8" s="23">
        <v>34797</v>
      </c>
      <c r="J8" s="23">
        <v>28776</v>
      </c>
      <c r="K8" s="23">
        <v>3818</v>
      </c>
      <c r="L8" s="23">
        <v>33835</v>
      </c>
      <c r="M8" s="23">
        <v>4456</v>
      </c>
      <c r="N8" s="23">
        <v>29474</v>
      </c>
    </row>
    <row r="9" spans="1:27" x14ac:dyDescent="0.25">
      <c r="A9" s="7" t="s">
        <v>308</v>
      </c>
      <c r="B9" s="7" t="s">
        <v>309</v>
      </c>
      <c r="C9" s="17">
        <f t="shared" si="0"/>
        <v>9</v>
      </c>
      <c r="D9" s="18">
        <f>C9/'Serving Up Mas R1'!$B$2</f>
        <v>0.39130434782608697</v>
      </c>
      <c r="E9" s="59">
        <v>30373</v>
      </c>
      <c r="F9" s="59">
        <v>4908</v>
      </c>
      <c r="G9" s="23">
        <v>29486</v>
      </c>
      <c r="H9" s="23">
        <v>2126</v>
      </c>
      <c r="I9" s="23">
        <v>28776</v>
      </c>
      <c r="J9" s="23">
        <v>34608</v>
      </c>
      <c r="K9" s="23">
        <v>3818</v>
      </c>
      <c r="L9" s="23">
        <v>4456</v>
      </c>
      <c r="M9" s="23">
        <v>29474</v>
      </c>
    </row>
    <row r="10" spans="1:27" x14ac:dyDescent="0.25">
      <c r="A10" s="7" t="s">
        <v>65</v>
      </c>
      <c r="B10" s="7" t="s">
        <v>27</v>
      </c>
      <c r="C10" s="17">
        <f t="shared" si="0"/>
        <v>5</v>
      </c>
      <c r="D10" s="18">
        <f>C10/'Serving Up Mas R1'!$B$2</f>
        <v>0.21739130434782608</v>
      </c>
      <c r="E10" s="59">
        <v>4961</v>
      </c>
      <c r="F10" s="59">
        <v>30373</v>
      </c>
      <c r="G10" s="23">
        <v>28776</v>
      </c>
      <c r="H10" s="23">
        <v>28560</v>
      </c>
      <c r="I10" s="23">
        <v>4456</v>
      </c>
    </row>
    <row r="11" spans="1:27" x14ac:dyDescent="0.25">
      <c r="A11" s="7" t="s">
        <v>223</v>
      </c>
      <c r="B11" s="7" t="s">
        <v>224</v>
      </c>
      <c r="C11" s="17">
        <f t="shared" si="0"/>
        <v>4</v>
      </c>
      <c r="D11" s="18">
        <f>C11/'Serving Up Mas R1'!$B$2</f>
        <v>0.17391304347826086</v>
      </c>
      <c r="E11" s="59">
        <v>30373</v>
      </c>
      <c r="F11" s="59">
        <v>34797</v>
      </c>
      <c r="G11" s="23">
        <v>28776</v>
      </c>
      <c r="H11" s="23">
        <v>34608</v>
      </c>
    </row>
    <row r="12" spans="1:27" x14ac:dyDescent="0.25">
      <c r="A12" s="7" t="s">
        <v>64</v>
      </c>
      <c r="B12" s="7" t="s">
        <v>26</v>
      </c>
      <c r="C12" s="17">
        <f t="shared" si="0"/>
        <v>2</v>
      </c>
      <c r="D12" s="18">
        <f>C12/'Serving Up Mas R1'!$B$2</f>
        <v>8.6956521739130432E-2</v>
      </c>
      <c r="E12" s="59">
        <v>4961</v>
      </c>
      <c r="F12" s="59">
        <v>21084</v>
      </c>
    </row>
    <row r="13" spans="1:27" x14ac:dyDescent="0.25">
      <c r="A13" s="7" t="s">
        <v>291</v>
      </c>
      <c r="B13" s="7" t="s">
        <v>292</v>
      </c>
      <c r="C13" s="17">
        <f t="shared" si="0"/>
        <v>2</v>
      </c>
      <c r="D13" s="18">
        <f>C13/'Serving Up Mas R1'!$B$2</f>
        <v>8.6956521739130432E-2</v>
      </c>
      <c r="E13" s="59">
        <v>4961</v>
      </c>
      <c r="F13" s="59">
        <v>34608</v>
      </c>
    </row>
    <row r="14" spans="1:27" x14ac:dyDescent="0.25">
      <c r="A14" s="7" t="s">
        <v>183</v>
      </c>
      <c r="B14" t="s">
        <v>182</v>
      </c>
      <c r="C14" s="17">
        <f t="shared" si="0"/>
        <v>2</v>
      </c>
      <c r="D14" s="18">
        <f>C14/'Serving Up Mas R1'!$B$2</f>
        <v>8.6956521739130432E-2</v>
      </c>
      <c r="E14" s="59">
        <v>34797</v>
      </c>
      <c r="F14" s="59">
        <v>4456</v>
      </c>
    </row>
    <row r="15" spans="1:27" x14ac:dyDescent="0.25">
      <c r="A15" s="7" t="s">
        <v>293</v>
      </c>
      <c r="B15" s="7" t="s">
        <v>294</v>
      </c>
      <c r="C15" s="17">
        <f t="shared" si="0"/>
        <v>2</v>
      </c>
      <c r="D15" s="18">
        <f>C15/'Serving Up Mas R1'!$B$2</f>
        <v>8.6956521739130432E-2</v>
      </c>
      <c r="E15" s="59">
        <v>34608</v>
      </c>
      <c r="F15" s="59">
        <v>4456</v>
      </c>
    </row>
    <row r="16" spans="1:27" x14ac:dyDescent="0.25">
      <c r="A16" s="7" t="s">
        <v>218</v>
      </c>
      <c r="B16" s="7" t="s">
        <v>219</v>
      </c>
      <c r="C16" s="17">
        <f t="shared" si="0"/>
        <v>1</v>
      </c>
      <c r="D16" s="18">
        <f>C16/'Serving Up Mas R1'!$B$2</f>
        <v>4.3478260869565216E-2</v>
      </c>
      <c r="E16" s="59">
        <v>30373</v>
      </c>
    </row>
    <row r="17" spans="1:5" x14ac:dyDescent="0.25">
      <c r="A17" s="7" t="s">
        <v>306</v>
      </c>
      <c r="B17" s="7" t="s">
        <v>307</v>
      </c>
      <c r="C17" s="17">
        <f t="shared" si="0"/>
        <v>1</v>
      </c>
      <c r="D17" s="18">
        <f>C17/'Serving Up Mas R1'!$B$2</f>
        <v>4.3478260869565216E-2</v>
      </c>
      <c r="E17" s="59">
        <v>30373</v>
      </c>
    </row>
    <row r="18" spans="1:5" x14ac:dyDescent="0.25">
      <c r="A18" s="7" t="s">
        <v>295</v>
      </c>
      <c r="B18" s="7" t="s">
        <v>296</v>
      </c>
      <c r="C18" s="17">
        <f t="shared" si="0"/>
        <v>0</v>
      </c>
      <c r="D18" s="18">
        <f>C18/'Serving Up Mas R1'!$B$2</f>
        <v>0</v>
      </c>
    </row>
    <row r="19" spans="1:5" x14ac:dyDescent="0.25">
      <c r="A19" s="7" t="s">
        <v>202</v>
      </c>
      <c r="B19" s="7" t="s">
        <v>203</v>
      </c>
      <c r="C19" s="17">
        <f t="shared" si="0"/>
        <v>0</v>
      </c>
      <c r="D19" s="18">
        <f>C19/'Serving Up Mas R1'!$B$2</f>
        <v>0</v>
      </c>
    </row>
  </sheetData>
  <autoFilter ref="A6:AA6" xr:uid="{D4F253D3-4AD2-4E08-AB58-02C2896BD3BA}">
    <filterColumn colId="4" showButton="0"/>
    <filterColumn colId="5" showButton="0"/>
    <filterColumn colId="6" showButton="0"/>
    <sortState xmlns:xlrd2="http://schemas.microsoft.com/office/spreadsheetml/2017/richdata2" ref="A7:AA11">
      <sortCondition descending="1" ref="D6"/>
    </sortState>
  </autoFilter>
  <sortState xmlns:xlrd2="http://schemas.microsoft.com/office/spreadsheetml/2017/richdata2" ref="A7:O19">
    <sortCondition descending="1" ref="D7:D19"/>
  </sortState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C7E56-E535-4FAC-B4D8-8DFABF19B247}">
  <sheetPr>
    <pageSetUpPr fitToPage="1"/>
  </sheetPr>
  <dimension ref="A2:AG27"/>
  <sheetViews>
    <sheetView topLeftCell="A4" workbookViewId="0">
      <selection activeCell="I13" sqref="I13"/>
    </sheetView>
  </sheetViews>
  <sheetFormatPr defaultRowHeight="15" x14ac:dyDescent="0.25"/>
  <cols>
    <col min="1" max="1" width="17" style="7" bestFit="1" customWidth="1"/>
    <col min="2" max="2" width="63.140625" style="7" bestFit="1" customWidth="1"/>
    <col min="3" max="3" width="5.28515625" style="7" bestFit="1" customWidth="1"/>
    <col min="4" max="4" width="7.140625" style="7" bestFit="1" customWidth="1"/>
    <col min="5" max="5" width="7" style="59" bestFit="1" customWidth="1"/>
    <col min="6" max="8" width="6" style="59" bestFit="1" customWidth="1"/>
    <col min="9" max="16" width="6" style="23" bestFit="1" customWidth="1"/>
    <col min="17" max="17" width="5" style="23" bestFit="1" customWidth="1"/>
    <col min="18" max="19" width="6" style="23" bestFit="1" customWidth="1"/>
    <col min="20" max="21" width="5" style="23" bestFit="1" customWidth="1"/>
    <col min="22" max="22" width="6" style="23" bestFit="1" customWidth="1"/>
    <col min="23" max="33" width="9.140625" style="23"/>
  </cols>
  <sheetData>
    <row r="2" spans="1:33" ht="23.25" x14ac:dyDescent="0.35">
      <c r="A2" s="7" t="s">
        <v>87</v>
      </c>
      <c r="B2" s="14">
        <f>'Top R1.'!C2</f>
        <v>19</v>
      </c>
    </row>
    <row r="6" spans="1:33" ht="23.25" x14ac:dyDescent="0.35">
      <c r="B6" s="137" t="s">
        <v>0</v>
      </c>
      <c r="C6" s="137"/>
      <c r="D6" s="137"/>
      <c r="E6" s="137"/>
      <c r="F6" s="137"/>
      <c r="G6" s="137"/>
    </row>
    <row r="7" spans="1:33" s="19" customFormat="1" x14ac:dyDescent="0.25">
      <c r="A7" s="19" t="s">
        <v>89</v>
      </c>
      <c r="B7" s="19" t="s">
        <v>88</v>
      </c>
      <c r="C7" s="19" t="s">
        <v>90</v>
      </c>
      <c r="D7" s="19" t="s">
        <v>91</v>
      </c>
      <c r="E7" s="49" t="s">
        <v>92</v>
      </c>
      <c r="F7" s="49"/>
      <c r="G7" s="49"/>
      <c r="H7" s="4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</row>
    <row r="8" spans="1:33" x14ac:dyDescent="0.25">
      <c r="A8" s="7" t="s">
        <v>82</v>
      </c>
      <c r="B8" s="7" t="s">
        <v>32</v>
      </c>
      <c r="C8" s="17">
        <f t="shared" ref="C8:C27" si="0">COUNT(E8:AP8)</f>
        <v>11</v>
      </c>
      <c r="D8" s="18">
        <f t="shared" ref="D8:D27" si="1">C8/$B$2</f>
        <v>0.57894736842105265</v>
      </c>
      <c r="E8" s="59">
        <v>4961</v>
      </c>
      <c r="F8" s="59">
        <v>30373</v>
      </c>
      <c r="G8" s="59">
        <v>4908</v>
      </c>
      <c r="H8" s="59">
        <v>21084</v>
      </c>
      <c r="I8" s="23">
        <v>29486</v>
      </c>
      <c r="J8" s="23">
        <v>34797</v>
      </c>
      <c r="K8" s="23">
        <v>28776</v>
      </c>
      <c r="L8" s="23">
        <v>33453</v>
      </c>
      <c r="M8" s="23">
        <v>3818</v>
      </c>
      <c r="N8" s="23">
        <v>28560</v>
      </c>
      <c r="O8" s="23">
        <v>2055</v>
      </c>
    </row>
    <row r="9" spans="1:33" x14ac:dyDescent="0.25">
      <c r="A9" s="7" t="s">
        <v>61</v>
      </c>
      <c r="B9" s="7" t="s">
        <v>25</v>
      </c>
      <c r="C9" s="17">
        <f t="shared" si="0"/>
        <v>10</v>
      </c>
      <c r="D9" s="18">
        <f t="shared" si="1"/>
        <v>0.52631578947368418</v>
      </c>
      <c r="E9" s="59">
        <v>30373</v>
      </c>
      <c r="F9" s="59">
        <v>21084</v>
      </c>
      <c r="G9" s="59">
        <v>26711</v>
      </c>
      <c r="H9" s="59">
        <v>29486</v>
      </c>
      <c r="I9" s="23">
        <v>2126</v>
      </c>
      <c r="J9" s="23">
        <v>28776</v>
      </c>
      <c r="K9" s="23">
        <v>34608</v>
      </c>
      <c r="L9" s="23">
        <v>33835</v>
      </c>
      <c r="M9" s="23">
        <v>4456</v>
      </c>
      <c r="N9" s="23">
        <v>2055</v>
      </c>
    </row>
    <row r="10" spans="1:33" x14ac:dyDescent="0.25">
      <c r="A10" s="7" t="s">
        <v>59</v>
      </c>
      <c r="B10" s="12" t="s">
        <v>2</v>
      </c>
      <c r="C10" s="17">
        <f t="shared" si="0"/>
        <v>6</v>
      </c>
      <c r="D10" s="18">
        <f t="shared" si="1"/>
        <v>0.31578947368421051</v>
      </c>
      <c r="E10" s="59">
        <v>30373</v>
      </c>
      <c r="F10" s="59">
        <v>2126</v>
      </c>
      <c r="G10" s="59">
        <v>34797</v>
      </c>
      <c r="H10" s="59">
        <v>33835</v>
      </c>
      <c r="I10" s="23">
        <v>4456</v>
      </c>
      <c r="J10" s="23">
        <v>2055</v>
      </c>
    </row>
    <row r="11" spans="1:33" x14ac:dyDescent="0.25">
      <c r="A11" s="7" t="s">
        <v>208</v>
      </c>
      <c r="B11" s="7" t="s">
        <v>209</v>
      </c>
      <c r="C11" s="17">
        <f t="shared" si="0"/>
        <v>5</v>
      </c>
      <c r="D11" s="18">
        <f t="shared" si="1"/>
        <v>0.26315789473684209</v>
      </c>
      <c r="E11" s="59">
        <v>26711</v>
      </c>
      <c r="F11" s="59">
        <v>26711</v>
      </c>
      <c r="G11" s="59">
        <v>34797</v>
      </c>
      <c r="H11" s="59">
        <v>4456</v>
      </c>
      <c r="I11" s="23">
        <v>2055</v>
      </c>
    </row>
    <row r="12" spans="1:33" x14ac:dyDescent="0.25">
      <c r="A12" s="7" t="s">
        <v>60</v>
      </c>
      <c r="B12" s="12" t="s">
        <v>24</v>
      </c>
      <c r="C12" s="17">
        <f t="shared" si="0"/>
        <v>5</v>
      </c>
      <c r="D12" s="18">
        <f t="shared" si="1"/>
        <v>0.26315789473684209</v>
      </c>
      <c r="E12" s="59">
        <v>21084</v>
      </c>
      <c r="F12" s="59">
        <v>26711</v>
      </c>
      <c r="G12" s="59">
        <v>34608</v>
      </c>
      <c r="H12" s="59">
        <v>4456</v>
      </c>
      <c r="I12" s="23">
        <v>29474</v>
      </c>
    </row>
    <row r="13" spans="1:33" x14ac:dyDescent="0.25">
      <c r="A13" s="7" t="s">
        <v>62</v>
      </c>
      <c r="B13" s="12" t="s">
        <v>3</v>
      </c>
      <c r="C13" s="17">
        <f t="shared" si="0"/>
        <v>3</v>
      </c>
      <c r="D13" s="18">
        <f t="shared" si="1"/>
        <v>0.15789473684210525</v>
      </c>
      <c r="E13" s="59">
        <v>4908</v>
      </c>
      <c r="F13" s="59">
        <v>29486</v>
      </c>
      <c r="G13" s="59">
        <v>2055</v>
      </c>
    </row>
    <row r="14" spans="1:33" x14ac:dyDescent="0.25">
      <c r="A14" s="7" t="s">
        <v>101</v>
      </c>
      <c r="B14" s="7" t="s">
        <v>102</v>
      </c>
      <c r="C14" s="17">
        <f t="shared" si="0"/>
        <v>2</v>
      </c>
      <c r="D14" s="18">
        <f t="shared" si="1"/>
        <v>0.10526315789473684</v>
      </c>
      <c r="E14" s="59">
        <v>4961</v>
      </c>
      <c r="F14" s="59">
        <v>34608</v>
      </c>
    </row>
    <row r="15" spans="1:33" x14ac:dyDescent="0.25">
      <c r="A15" s="7" t="s">
        <v>99</v>
      </c>
      <c r="B15" s="7" t="s">
        <v>100</v>
      </c>
      <c r="C15" s="17">
        <f t="shared" si="0"/>
        <v>2</v>
      </c>
      <c r="D15" s="18">
        <f t="shared" si="1"/>
        <v>0.10526315789473684</v>
      </c>
      <c r="E15" s="59">
        <v>21084</v>
      </c>
      <c r="F15" s="59">
        <v>29474</v>
      </c>
    </row>
    <row r="16" spans="1:33" x14ac:dyDescent="0.25">
      <c r="A16" s="7" t="s">
        <v>300</v>
      </c>
      <c r="B16" s="7" t="s">
        <v>301</v>
      </c>
      <c r="C16" s="17">
        <f t="shared" si="0"/>
        <v>1</v>
      </c>
      <c r="D16" s="18">
        <f t="shared" si="1"/>
        <v>5.2631578947368418E-2</v>
      </c>
      <c r="E16" s="59">
        <v>29486</v>
      </c>
    </row>
    <row r="17" spans="1:5" x14ac:dyDescent="0.25">
      <c r="A17" s="7" t="s">
        <v>72</v>
      </c>
      <c r="B17" s="12" t="s">
        <v>16</v>
      </c>
      <c r="C17" s="17">
        <f t="shared" si="0"/>
        <v>1</v>
      </c>
      <c r="D17" s="18">
        <f t="shared" si="1"/>
        <v>5.2631578947368418E-2</v>
      </c>
      <c r="E17" s="59">
        <v>33835</v>
      </c>
    </row>
    <row r="18" spans="1:5" x14ac:dyDescent="0.25">
      <c r="A18" s="7" t="s">
        <v>72</v>
      </c>
      <c r="B18" s="7" t="s">
        <v>319</v>
      </c>
      <c r="C18" s="17">
        <f t="shared" si="0"/>
        <v>1</v>
      </c>
      <c r="D18" s="18">
        <f t="shared" si="1"/>
        <v>5.2631578947368418E-2</v>
      </c>
      <c r="E18" s="59">
        <v>33835</v>
      </c>
    </row>
    <row r="19" spans="1:5" x14ac:dyDescent="0.25">
      <c r="A19" s="7" t="s">
        <v>103</v>
      </c>
      <c r="B19" s="7" t="s">
        <v>104</v>
      </c>
      <c r="C19" s="17">
        <f t="shared" si="0"/>
        <v>0</v>
      </c>
      <c r="D19" s="18">
        <f t="shared" si="1"/>
        <v>0</v>
      </c>
    </row>
    <row r="20" spans="1:5" x14ac:dyDescent="0.25">
      <c r="A20" s="7" t="s">
        <v>268</v>
      </c>
      <c r="B20" s="7" t="s">
        <v>269</v>
      </c>
      <c r="C20" s="17">
        <f t="shared" si="0"/>
        <v>0</v>
      </c>
      <c r="D20" s="18">
        <f t="shared" si="1"/>
        <v>0</v>
      </c>
    </row>
    <row r="21" spans="1:5" x14ac:dyDescent="0.25">
      <c r="A21" s="7" t="s">
        <v>81</v>
      </c>
      <c r="B21" s="12" t="s">
        <v>1</v>
      </c>
      <c r="C21" s="17">
        <f t="shared" si="0"/>
        <v>0</v>
      </c>
      <c r="D21" s="18">
        <f t="shared" si="1"/>
        <v>0</v>
      </c>
    </row>
    <row r="22" spans="1:5" x14ac:dyDescent="0.25">
      <c r="A22" s="7" t="s">
        <v>63</v>
      </c>
      <c r="B22" s="12" t="s">
        <v>4</v>
      </c>
      <c r="C22" s="17">
        <f t="shared" si="0"/>
        <v>0</v>
      </c>
      <c r="D22" s="18">
        <f t="shared" si="1"/>
        <v>0</v>
      </c>
    </row>
    <row r="23" spans="1:5" x14ac:dyDescent="0.25">
      <c r="A23" s="7" t="s">
        <v>167</v>
      </c>
      <c r="B23" s="7" t="s">
        <v>168</v>
      </c>
      <c r="C23" s="17">
        <f t="shared" si="0"/>
        <v>0</v>
      </c>
      <c r="D23" s="18">
        <f t="shared" si="1"/>
        <v>0</v>
      </c>
    </row>
    <row r="24" spans="1:5" x14ac:dyDescent="0.25">
      <c r="A24" s="7" t="s">
        <v>180</v>
      </c>
      <c r="B24" t="s">
        <v>181</v>
      </c>
      <c r="C24" s="17">
        <f t="shared" si="0"/>
        <v>0</v>
      </c>
      <c r="D24" s="18">
        <f t="shared" si="1"/>
        <v>0</v>
      </c>
    </row>
    <row r="25" spans="1:5" x14ac:dyDescent="0.25">
      <c r="A25" s="7" t="s">
        <v>206</v>
      </c>
      <c r="B25" s="7" t="s">
        <v>207</v>
      </c>
      <c r="C25" s="17">
        <f t="shared" si="0"/>
        <v>0</v>
      </c>
      <c r="D25" s="18">
        <f t="shared" si="1"/>
        <v>0</v>
      </c>
    </row>
    <row r="26" spans="1:5" x14ac:dyDescent="0.25">
      <c r="A26" s="7" t="s">
        <v>220</v>
      </c>
      <c r="B26" s="7" t="s">
        <v>221</v>
      </c>
      <c r="C26" s="17">
        <f t="shared" si="0"/>
        <v>0</v>
      </c>
      <c r="D26" s="18">
        <f t="shared" si="1"/>
        <v>0</v>
      </c>
    </row>
    <row r="27" spans="1:5" x14ac:dyDescent="0.25">
      <c r="A27" s="7" t="s">
        <v>227</v>
      </c>
      <c r="B27" s="7" t="s">
        <v>228</v>
      </c>
      <c r="C27" s="17">
        <f t="shared" si="0"/>
        <v>0</v>
      </c>
      <c r="D27" s="18">
        <f t="shared" si="1"/>
        <v>0</v>
      </c>
    </row>
  </sheetData>
  <autoFilter ref="A7:AG24" xr:uid="{9B5AC6CA-0EE8-42AD-9C48-320739EE63D2}">
    <filterColumn colId="4" showButton="0"/>
    <filterColumn colId="5" showButton="0"/>
    <filterColumn colId="6" showButton="0"/>
    <sortState xmlns:xlrd2="http://schemas.microsoft.com/office/spreadsheetml/2017/richdata2" ref="A8:AG20">
      <sortCondition descending="1" ref="D7"/>
    </sortState>
  </autoFilter>
  <sortState xmlns:xlrd2="http://schemas.microsoft.com/office/spreadsheetml/2017/richdata2" ref="A8:N27">
    <sortCondition descending="1" ref="D8:D27"/>
  </sortState>
  <mergeCells count="1">
    <mergeCell ref="B6:G6"/>
  </mergeCells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A6F1C-F349-49A4-842C-A70CD7444EE6}">
  <sheetPr>
    <tabColor rgb="FF00B0F0"/>
    <pageSetUpPr fitToPage="1"/>
  </sheetPr>
  <dimension ref="A2:AG27"/>
  <sheetViews>
    <sheetView workbookViewId="0">
      <selection activeCell="A7" sqref="A7:R27"/>
    </sheetView>
  </sheetViews>
  <sheetFormatPr defaultRowHeight="15" x14ac:dyDescent="0.25"/>
  <cols>
    <col min="1" max="1" width="17" style="7" bestFit="1" customWidth="1"/>
    <col min="2" max="2" width="63.140625" style="7" bestFit="1" customWidth="1"/>
    <col min="3" max="3" width="5.28515625" style="7" bestFit="1" customWidth="1"/>
    <col min="4" max="4" width="7.140625" style="7" bestFit="1" customWidth="1"/>
    <col min="5" max="6" width="7" style="91" bestFit="1" customWidth="1"/>
    <col min="7" max="8" width="6" style="91" bestFit="1" customWidth="1"/>
    <col min="9" max="15" width="6" style="23" bestFit="1" customWidth="1"/>
    <col min="16" max="18" width="5" style="23" bestFit="1" customWidth="1"/>
    <col min="19" max="19" width="6" style="23" bestFit="1" customWidth="1"/>
    <col min="20" max="33" width="9.140625" style="23"/>
  </cols>
  <sheetData>
    <row r="2" spans="1:33" ht="23.25" x14ac:dyDescent="0.35">
      <c r="A2" s="7" t="s">
        <v>87</v>
      </c>
      <c r="B2" s="14">
        <f>COUNT(All!D5:D33)</f>
        <v>23</v>
      </c>
    </row>
    <row r="6" spans="1:33" ht="23.25" x14ac:dyDescent="0.35">
      <c r="B6" s="107" t="s">
        <v>373</v>
      </c>
      <c r="C6" s="2"/>
      <c r="D6" s="2"/>
      <c r="E6" s="2"/>
      <c r="F6" s="2"/>
      <c r="G6" s="2"/>
    </row>
    <row r="7" spans="1:33" s="19" customFormat="1" x14ac:dyDescent="0.25">
      <c r="A7" s="19" t="s">
        <v>89</v>
      </c>
      <c r="B7" s="19" t="s">
        <v>88</v>
      </c>
      <c r="C7" s="19" t="s">
        <v>90</v>
      </c>
      <c r="D7" s="19" t="s">
        <v>91</v>
      </c>
      <c r="E7" s="49" t="s">
        <v>92</v>
      </c>
      <c r="F7" s="49"/>
      <c r="G7" s="49"/>
      <c r="H7" s="49"/>
      <c r="I7" s="108"/>
      <c r="J7" s="108"/>
      <c r="K7" s="108"/>
      <c r="L7" s="108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</row>
    <row r="8" spans="1:33" x14ac:dyDescent="0.25">
      <c r="A8" s="7" t="s">
        <v>378</v>
      </c>
      <c r="B8" s="7" t="s">
        <v>379</v>
      </c>
      <c r="C8" s="17">
        <f>COUNT(E8:AO8)</f>
        <v>13</v>
      </c>
      <c r="D8" s="18">
        <f t="shared" ref="D8:D27" si="0">C8/$B$2</f>
        <v>0.56521739130434778</v>
      </c>
      <c r="E8" s="91">
        <v>5261</v>
      </c>
      <c r="F8" s="91">
        <v>18939</v>
      </c>
      <c r="G8" s="91">
        <v>4812</v>
      </c>
      <c r="H8" s="91">
        <v>4961</v>
      </c>
      <c r="I8" s="23">
        <v>29474</v>
      </c>
      <c r="J8" s="23">
        <v>4908</v>
      </c>
      <c r="K8" s="23">
        <v>26711</v>
      </c>
      <c r="L8" s="23">
        <v>5761</v>
      </c>
      <c r="M8" s="23">
        <v>30373</v>
      </c>
      <c r="N8" s="96">
        <v>2111</v>
      </c>
      <c r="O8" s="23">
        <v>4456</v>
      </c>
      <c r="P8" s="23">
        <v>4101</v>
      </c>
      <c r="Q8" s="132">
        <v>2111</v>
      </c>
      <c r="AG8"/>
    </row>
    <row r="9" spans="1:33" x14ac:dyDescent="0.25">
      <c r="A9" s="7" t="s">
        <v>380</v>
      </c>
      <c r="B9" s="12" t="s">
        <v>381</v>
      </c>
      <c r="C9" s="17">
        <f t="shared" ref="C9:C27" si="1">COUNT(E9:AP9)</f>
        <v>11</v>
      </c>
      <c r="D9" s="18">
        <f t="shared" si="0"/>
        <v>0.47826086956521741</v>
      </c>
      <c r="E9" s="91">
        <v>5261</v>
      </c>
      <c r="F9" s="91">
        <v>4812</v>
      </c>
      <c r="G9" s="91">
        <v>4961</v>
      </c>
      <c r="H9" s="91">
        <v>29474</v>
      </c>
      <c r="I9" s="23">
        <v>4908</v>
      </c>
      <c r="J9" s="23">
        <v>26711</v>
      </c>
      <c r="K9" s="23">
        <v>5761</v>
      </c>
      <c r="L9" s="23">
        <v>30373</v>
      </c>
      <c r="M9" s="96">
        <v>2111</v>
      </c>
      <c r="N9" s="23">
        <v>4456</v>
      </c>
      <c r="O9" s="23">
        <v>4101</v>
      </c>
    </row>
    <row r="10" spans="1:33" x14ac:dyDescent="0.25">
      <c r="A10" s="7" t="s">
        <v>390</v>
      </c>
      <c r="B10" s="7" t="s">
        <v>391</v>
      </c>
      <c r="C10" s="17">
        <f t="shared" si="1"/>
        <v>8</v>
      </c>
      <c r="D10" s="18">
        <f t="shared" si="0"/>
        <v>0.34782608695652173</v>
      </c>
      <c r="E10" s="91">
        <v>4812</v>
      </c>
      <c r="F10" s="91">
        <v>4961</v>
      </c>
      <c r="G10" s="91">
        <v>30373</v>
      </c>
      <c r="H10" s="91">
        <v>4456</v>
      </c>
      <c r="I10" s="23">
        <v>34797</v>
      </c>
      <c r="J10" s="23">
        <v>29486</v>
      </c>
      <c r="K10" s="23">
        <v>21084</v>
      </c>
      <c r="L10" s="23">
        <v>4101</v>
      </c>
    </row>
    <row r="11" spans="1:33" x14ac:dyDescent="0.25">
      <c r="A11" s="7" t="s">
        <v>375</v>
      </c>
      <c r="B11" s="7" t="s">
        <v>207</v>
      </c>
      <c r="C11" s="17">
        <f t="shared" si="1"/>
        <v>7</v>
      </c>
      <c r="D11" s="18">
        <f t="shared" si="0"/>
        <v>0.30434782608695654</v>
      </c>
      <c r="E11" s="91">
        <v>3818</v>
      </c>
      <c r="F11" s="91">
        <v>4961</v>
      </c>
      <c r="G11" s="91">
        <v>29474</v>
      </c>
      <c r="H11" s="91">
        <v>17119</v>
      </c>
      <c r="I11" s="23">
        <v>5761</v>
      </c>
      <c r="J11" s="23">
        <v>4456</v>
      </c>
      <c r="K11" s="23">
        <v>34797</v>
      </c>
    </row>
    <row r="12" spans="1:33" x14ac:dyDescent="0.25">
      <c r="A12" s="7" t="s">
        <v>386</v>
      </c>
      <c r="B12" s="7" t="s">
        <v>387</v>
      </c>
      <c r="C12" s="17">
        <f t="shared" si="1"/>
        <v>6</v>
      </c>
      <c r="D12" s="18">
        <f t="shared" si="0"/>
        <v>0.2608695652173913</v>
      </c>
      <c r="E12" s="91">
        <v>18939</v>
      </c>
      <c r="F12" s="91">
        <v>4961</v>
      </c>
      <c r="G12" s="91">
        <v>4908</v>
      </c>
      <c r="H12" s="91">
        <v>26711</v>
      </c>
      <c r="I12" s="23">
        <v>5761</v>
      </c>
      <c r="J12" s="23">
        <v>30373</v>
      </c>
    </row>
    <row r="13" spans="1:33" x14ac:dyDescent="0.25">
      <c r="A13" s="7" t="s">
        <v>346</v>
      </c>
      <c r="B13" s="7" t="s">
        <v>397</v>
      </c>
      <c r="C13" s="17">
        <f t="shared" si="1"/>
        <v>5</v>
      </c>
      <c r="D13" s="18">
        <f t="shared" si="0"/>
        <v>0.21739130434782608</v>
      </c>
      <c r="E13" s="91">
        <v>28776</v>
      </c>
      <c r="F13" s="102">
        <v>4908</v>
      </c>
      <c r="G13" s="91">
        <v>26711</v>
      </c>
      <c r="H13" s="91">
        <v>30373</v>
      </c>
      <c r="I13" s="96">
        <v>2111</v>
      </c>
    </row>
    <row r="14" spans="1:33" x14ac:dyDescent="0.25">
      <c r="A14" s="7" t="s">
        <v>393</v>
      </c>
      <c r="B14" s="12" t="s">
        <v>394</v>
      </c>
      <c r="C14" s="17">
        <f t="shared" si="1"/>
        <v>5</v>
      </c>
      <c r="D14" s="18">
        <f t="shared" si="0"/>
        <v>0.21739130434782608</v>
      </c>
      <c r="E14" s="91">
        <v>4961</v>
      </c>
      <c r="F14" s="91">
        <v>4908</v>
      </c>
      <c r="G14" s="91">
        <v>36495</v>
      </c>
      <c r="H14" s="91">
        <v>29486</v>
      </c>
      <c r="I14" s="23">
        <v>33453</v>
      </c>
    </row>
    <row r="15" spans="1:33" x14ac:dyDescent="0.25">
      <c r="A15" s="7" t="s">
        <v>382</v>
      </c>
      <c r="B15" s="7" t="s">
        <v>383</v>
      </c>
      <c r="C15" s="17">
        <f t="shared" si="1"/>
        <v>5</v>
      </c>
      <c r="D15" s="18">
        <f t="shared" si="0"/>
        <v>0.21739130434782608</v>
      </c>
      <c r="E15" s="91">
        <v>5261</v>
      </c>
      <c r="F15" s="106">
        <v>28776</v>
      </c>
      <c r="G15" s="91">
        <v>26711</v>
      </c>
      <c r="H15" s="91">
        <v>29486</v>
      </c>
      <c r="I15" s="23">
        <v>33835</v>
      </c>
    </row>
    <row r="16" spans="1:33" x14ac:dyDescent="0.25">
      <c r="A16" s="7" t="s">
        <v>399</v>
      </c>
      <c r="B16" s="12" t="s">
        <v>324</v>
      </c>
      <c r="C16" s="17">
        <f t="shared" si="1"/>
        <v>5</v>
      </c>
      <c r="D16" s="18">
        <f t="shared" si="0"/>
        <v>0.21739130434782608</v>
      </c>
      <c r="E16" s="94">
        <v>4908</v>
      </c>
      <c r="F16" s="108">
        <v>4456</v>
      </c>
      <c r="G16" s="94">
        <v>36495</v>
      </c>
      <c r="H16" s="94">
        <v>29486</v>
      </c>
      <c r="I16" s="132">
        <v>2111</v>
      </c>
    </row>
    <row r="17" spans="1:8" x14ac:dyDescent="0.25">
      <c r="A17" s="7" t="s">
        <v>384</v>
      </c>
      <c r="B17" s="12" t="s">
        <v>385</v>
      </c>
      <c r="C17" s="17">
        <f t="shared" si="1"/>
        <v>4</v>
      </c>
      <c r="D17" s="18">
        <f t="shared" si="0"/>
        <v>0.17391304347826086</v>
      </c>
      <c r="E17" s="91">
        <v>5261</v>
      </c>
      <c r="F17" s="108">
        <v>4812</v>
      </c>
      <c r="G17" s="91">
        <v>4961</v>
      </c>
      <c r="H17" s="91">
        <v>4908</v>
      </c>
    </row>
    <row r="18" spans="1:8" x14ac:dyDescent="0.25">
      <c r="A18" s="7" t="s">
        <v>392</v>
      </c>
      <c r="B18" s="12" t="s">
        <v>203</v>
      </c>
      <c r="C18" s="17">
        <f t="shared" si="1"/>
        <v>4</v>
      </c>
      <c r="D18" s="18">
        <f t="shared" si="0"/>
        <v>0.17391304347826086</v>
      </c>
      <c r="E18" s="91">
        <v>4812</v>
      </c>
      <c r="F18" s="91">
        <v>36495</v>
      </c>
      <c r="G18" s="91">
        <v>34608</v>
      </c>
      <c r="H18" s="133">
        <v>2111</v>
      </c>
    </row>
    <row r="19" spans="1:8" x14ac:dyDescent="0.25">
      <c r="A19" s="7" t="s">
        <v>329</v>
      </c>
      <c r="B19" s="7" t="s">
        <v>398</v>
      </c>
      <c r="C19" s="17">
        <f t="shared" si="1"/>
        <v>3</v>
      </c>
      <c r="D19" s="18">
        <f t="shared" si="0"/>
        <v>0.13043478260869565</v>
      </c>
      <c r="E19" s="91">
        <v>28776</v>
      </c>
      <c r="F19" s="110">
        <v>31746</v>
      </c>
      <c r="G19" s="91">
        <v>4101</v>
      </c>
      <c r="H19" s="123"/>
    </row>
    <row r="20" spans="1:8" x14ac:dyDescent="0.25">
      <c r="A20" s="7" t="s">
        <v>388</v>
      </c>
      <c r="B20" s="7" t="s">
        <v>389</v>
      </c>
      <c r="C20" s="17">
        <f t="shared" si="1"/>
        <v>3</v>
      </c>
      <c r="D20" s="18">
        <f t="shared" si="0"/>
        <v>0.13043478260869565</v>
      </c>
      <c r="E20" s="91">
        <v>4812</v>
      </c>
      <c r="F20" s="120">
        <v>36495</v>
      </c>
      <c r="G20" s="91">
        <v>33453</v>
      </c>
    </row>
    <row r="21" spans="1:8" x14ac:dyDescent="0.25">
      <c r="A21" s="7" t="s">
        <v>395</v>
      </c>
      <c r="B21" s="12" t="s">
        <v>396</v>
      </c>
      <c r="C21" s="17">
        <f t="shared" si="1"/>
        <v>2</v>
      </c>
      <c r="D21" s="18">
        <f t="shared" si="0"/>
        <v>8.6956521739130432E-2</v>
      </c>
      <c r="E21" s="91">
        <v>4961</v>
      </c>
      <c r="F21" s="91">
        <v>4908</v>
      </c>
    </row>
    <row r="22" spans="1:8" x14ac:dyDescent="0.25">
      <c r="A22" s="7" t="s">
        <v>335</v>
      </c>
      <c r="B22" s="7" t="s">
        <v>336</v>
      </c>
      <c r="C22" s="17">
        <f t="shared" si="1"/>
        <v>2</v>
      </c>
      <c r="D22" s="18">
        <f t="shared" si="0"/>
        <v>8.6956521739130432E-2</v>
      </c>
      <c r="E22" s="108">
        <v>26711</v>
      </c>
      <c r="F22" s="108">
        <v>34797</v>
      </c>
    </row>
    <row r="23" spans="1:8" x14ac:dyDescent="0.25">
      <c r="A23" s="7" t="s">
        <v>405</v>
      </c>
      <c r="B23" s="7" t="s">
        <v>404</v>
      </c>
      <c r="C23" s="17">
        <f t="shared" si="1"/>
        <v>2</v>
      </c>
      <c r="D23" s="18">
        <f t="shared" si="0"/>
        <v>8.6956521739130432E-2</v>
      </c>
      <c r="E23" s="91">
        <v>5761</v>
      </c>
      <c r="F23" s="133">
        <v>2111</v>
      </c>
    </row>
    <row r="24" spans="1:8" x14ac:dyDescent="0.25">
      <c r="A24" s="7" t="s">
        <v>374</v>
      </c>
      <c r="B24" s="7" t="s">
        <v>221</v>
      </c>
      <c r="C24" s="17">
        <f t="shared" si="1"/>
        <v>1</v>
      </c>
      <c r="D24" s="18">
        <f t="shared" si="0"/>
        <v>4.3478260869565216E-2</v>
      </c>
      <c r="E24" s="91">
        <v>3818</v>
      </c>
    </row>
    <row r="25" spans="1:8" x14ac:dyDescent="0.25">
      <c r="A25" s="7" t="s">
        <v>400</v>
      </c>
      <c r="B25" s="7" t="s">
        <v>401</v>
      </c>
      <c r="C25" s="17">
        <f t="shared" si="1"/>
        <v>1</v>
      </c>
      <c r="D25" s="18">
        <f t="shared" si="0"/>
        <v>4.3478260869565216E-2</v>
      </c>
      <c r="E25" s="91">
        <v>26711</v>
      </c>
    </row>
    <row r="26" spans="1:8" x14ac:dyDescent="0.25">
      <c r="A26" s="7" t="s">
        <v>403</v>
      </c>
      <c r="B26" s="7" t="s">
        <v>402</v>
      </c>
      <c r="C26" s="17">
        <f t="shared" si="1"/>
        <v>1</v>
      </c>
      <c r="D26" s="18">
        <f t="shared" si="0"/>
        <v>4.3478260869565216E-2</v>
      </c>
      <c r="E26" s="91">
        <v>5761</v>
      </c>
      <c r="F26" s="123"/>
    </row>
    <row r="27" spans="1:8" x14ac:dyDescent="0.25">
      <c r="A27" s="7" t="s">
        <v>426</v>
      </c>
      <c r="B27" s="7" t="s">
        <v>425</v>
      </c>
      <c r="C27" s="17">
        <f t="shared" si="1"/>
        <v>1</v>
      </c>
      <c r="D27" s="18">
        <f t="shared" si="0"/>
        <v>4.3478260869565216E-2</v>
      </c>
      <c r="E27" s="91">
        <v>4456</v>
      </c>
    </row>
  </sheetData>
  <autoFilter ref="A7:AG26" xr:uid="{9B5AC6CA-0EE8-42AD-9C48-320739EE63D2}">
    <filterColumn colId="4" showButton="0"/>
    <filterColumn colId="5" showButton="0"/>
    <filterColumn colId="6" showButton="0"/>
    <sortState xmlns:xlrd2="http://schemas.microsoft.com/office/spreadsheetml/2017/richdata2" ref="A8:AG20">
      <sortCondition descending="1" ref="D7"/>
    </sortState>
  </autoFilter>
  <sortState xmlns:xlrd2="http://schemas.microsoft.com/office/spreadsheetml/2017/richdata2" ref="A7:R27">
    <sortCondition descending="1" ref="D7:D27"/>
  </sortState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81BB-6E57-4DE4-9AB1-5F40A6D226F4}">
  <sheetPr>
    <pageSetUpPr fitToPage="1"/>
  </sheetPr>
  <dimension ref="A4:AA15"/>
  <sheetViews>
    <sheetView workbookViewId="0">
      <selection activeCell="G11" sqref="G11"/>
    </sheetView>
  </sheetViews>
  <sheetFormatPr defaultRowHeight="15" x14ac:dyDescent="0.25"/>
  <cols>
    <col min="1" max="1" width="17" style="7" bestFit="1" customWidth="1"/>
    <col min="2" max="2" width="35.140625" style="7" bestFit="1" customWidth="1"/>
    <col min="3" max="3" width="6" style="1" bestFit="1" customWidth="1"/>
    <col min="4" max="4" width="4.42578125" style="1" bestFit="1" customWidth="1"/>
    <col min="5" max="6" width="6" style="50" bestFit="1" customWidth="1"/>
    <col min="7" max="9" width="6" style="23" bestFit="1" customWidth="1"/>
    <col min="10" max="10" width="5" style="23" bestFit="1" customWidth="1"/>
    <col min="11" max="12" width="6" style="23" bestFit="1" customWidth="1"/>
    <col min="13" max="27" width="8.85546875" style="23"/>
  </cols>
  <sheetData>
    <row r="4" spans="1:27" ht="23.25" x14ac:dyDescent="0.35">
      <c r="B4" s="2" t="s">
        <v>5</v>
      </c>
      <c r="C4" s="2"/>
      <c r="D4" s="2"/>
      <c r="E4" s="24"/>
    </row>
    <row r="5" spans="1:27" s="3" customFormat="1" x14ac:dyDescent="0.25">
      <c r="A5" s="9"/>
      <c r="B5" s="9"/>
      <c r="C5" s="6"/>
      <c r="D5" s="6"/>
      <c r="E5" s="50"/>
      <c r="F5" s="50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" customFormat="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7" t="s">
        <v>308</v>
      </c>
      <c r="B7" s="7" t="s">
        <v>350</v>
      </c>
      <c r="C7" s="17">
        <f t="shared" ref="C7:C15" si="0">COUNT(E7:AW7)</f>
        <v>8</v>
      </c>
      <c r="D7" s="18">
        <f>C7/'Serving Up Mas R1'!$B$2</f>
        <v>0.34782608695652173</v>
      </c>
      <c r="E7" s="50">
        <v>36495</v>
      </c>
      <c r="F7" s="50">
        <v>2111</v>
      </c>
      <c r="G7" s="23">
        <v>31746</v>
      </c>
      <c r="H7" s="23">
        <v>4456</v>
      </c>
      <c r="I7" s="23">
        <v>5140</v>
      </c>
      <c r="J7" s="23">
        <v>4101</v>
      </c>
      <c r="K7" s="23">
        <v>29474</v>
      </c>
      <c r="L7" s="23">
        <v>29486</v>
      </c>
    </row>
    <row r="8" spans="1:27" x14ac:dyDescent="0.25">
      <c r="A8" s="7" t="s">
        <v>169</v>
      </c>
      <c r="B8" s="7" t="s">
        <v>170</v>
      </c>
      <c r="C8" s="17">
        <f t="shared" si="0"/>
        <v>7</v>
      </c>
      <c r="D8" s="18">
        <f>C8/'Serving Up Mas R1'!$B$2</f>
        <v>0.30434782608695654</v>
      </c>
      <c r="E8" s="50">
        <v>4955</v>
      </c>
      <c r="F8" s="50">
        <v>31746</v>
      </c>
      <c r="G8" s="23">
        <v>4456</v>
      </c>
      <c r="H8" s="23">
        <v>5761</v>
      </c>
      <c r="I8" s="23">
        <v>5140</v>
      </c>
      <c r="J8" s="23">
        <v>4101</v>
      </c>
      <c r="K8" s="23">
        <v>29474</v>
      </c>
    </row>
    <row r="9" spans="1:27" x14ac:dyDescent="0.25">
      <c r="A9" s="7" t="s">
        <v>218</v>
      </c>
      <c r="B9" s="7" t="s">
        <v>219</v>
      </c>
      <c r="C9" s="17">
        <f t="shared" si="0"/>
        <v>3</v>
      </c>
      <c r="D9" s="18">
        <f>C9/'Serving Up Mas R1'!$B$2</f>
        <v>0.13043478260869565</v>
      </c>
      <c r="E9" s="50">
        <v>31746</v>
      </c>
      <c r="F9" s="50">
        <v>5140</v>
      </c>
      <c r="G9" s="23">
        <v>4101</v>
      </c>
    </row>
    <row r="10" spans="1:27" x14ac:dyDescent="0.25">
      <c r="A10" s="7" t="s">
        <v>39</v>
      </c>
      <c r="B10" s="7" t="s">
        <v>33</v>
      </c>
      <c r="C10" s="17">
        <f t="shared" si="0"/>
        <v>3</v>
      </c>
      <c r="D10" s="18">
        <f>C10/'Serving Up Mas R1'!$B$2</f>
        <v>0.13043478260869565</v>
      </c>
      <c r="E10" s="50">
        <v>4101</v>
      </c>
      <c r="F10" s="50">
        <v>2055</v>
      </c>
      <c r="G10" s="23">
        <v>28560</v>
      </c>
    </row>
    <row r="11" spans="1:27" x14ac:dyDescent="0.25">
      <c r="A11" s="7" t="s">
        <v>65</v>
      </c>
      <c r="B11" s="7" t="s">
        <v>27</v>
      </c>
      <c r="C11" s="17">
        <f t="shared" si="0"/>
        <v>1</v>
      </c>
      <c r="D11" s="18">
        <f>C11/'Serving Up Mas R1'!$B$2</f>
        <v>4.3478260869565216E-2</v>
      </c>
      <c r="E11" s="50">
        <v>28560</v>
      </c>
    </row>
    <row r="12" spans="1:27" x14ac:dyDescent="0.25">
      <c r="A12" s="7" t="s">
        <v>64</v>
      </c>
      <c r="B12" s="7" t="s">
        <v>26</v>
      </c>
      <c r="C12" s="17">
        <f t="shared" si="0"/>
        <v>0</v>
      </c>
      <c r="D12" s="18">
        <f>C12/'Serving Up Mas R1'!$B$2</f>
        <v>0</v>
      </c>
    </row>
    <row r="13" spans="1:27" x14ac:dyDescent="0.25">
      <c r="A13" s="7" t="s">
        <v>223</v>
      </c>
      <c r="B13" s="7" t="s">
        <v>224</v>
      </c>
      <c r="C13" s="17">
        <f t="shared" si="0"/>
        <v>1</v>
      </c>
      <c r="D13" s="18">
        <f>C13/'Serving Up Mas R1'!$B$2</f>
        <v>4.3478260869565216E-2</v>
      </c>
      <c r="E13" s="50">
        <v>29486</v>
      </c>
    </row>
    <row r="14" spans="1:27" x14ac:dyDescent="0.25">
      <c r="A14" s="7" t="s">
        <v>183</v>
      </c>
      <c r="B14" t="s">
        <v>182</v>
      </c>
      <c r="C14" s="17">
        <f t="shared" si="0"/>
        <v>1</v>
      </c>
      <c r="D14" s="18">
        <f>C14/'Serving Up Mas R1'!$B$2</f>
        <v>4.3478260869565216E-2</v>
      </c>
      <c r="E14" s="50">
        <v>29486</v>
      </c>
    </row>
    <row r="15" spans="1:27" x14ac:dyDescent="0.25">
      <c r="A15" s="7" t="s">
        <v>202</v>
      </c>
      <c r="B15" s="7" t="s">
        <v>203</v>
      </c>
      <c r="C15" s="17">
        <f t="shared" si="0"/>
        <v>0</v>
      </c>
      <c r="D15" s="18">
        <f>C15/'Serving Up Mas R1'!$B$2</f>
        <v>0</v>
      </c>
    </row>
  </sheetData>
  <autoFilter ref="A6:AA6" xr:uid="{D4F253D3-4AD2-4E08-AB58-02C2896BD3BA}">
    <filterColumn colId="4" showButton="0"/>
    <filterColumn colId="5" showButton="0"/>
    <filterColumn colId="6" showButton="0"/>
    <sortState xmlns:xlrd2="http://schemas.microsoft.com/office/spreadsheetml/2017/richdata2" ref="A7:AA11">
      <sortCondition descending="1" ref="D6"/>
    </sortState>
  </autoFilter>
  <sortState xmlns:xlrd2="http://schemas.microsoft.com/office/spreadsheetml/2017/richdata2" ref="A7:L15">
    <sortCondition descending="1" ref="D7:D15"/>
  </sortState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05C01-AF00-480D-AFF2-BA20EC0A8AB7}">
  <sheetPr>
    <tabColor rgb="FF00B0F0"/>
    <pageSetUpPr fitToPage="1"/>
  </sheetPr>
  <dimension ref="A4:AA15"/>
  <sheetViews>
    <sheetView workbookViewId="0">
      <selection activeCell="J23" sqref="J23"/>
    </sheetView>
  </sheetViews>
  <sheetFormatPr defaultRowHeight="15" x14ac:dyDescent="0.25"/>
  <cols>
    <col min="1" max="1" width="17" style="7" bestFit="1" customWidth="1"/>
    <col min="2" max="2" width="35.140625" style="7" bestFit="1" customWidth="1"/>
    <col min="3" max="3" width="6" style="1" bestFit="1" customWidth="1"/>
    <col min="4" max="4" width="4.42578125" style="1" bestFit="1" customWidth="1"/>
    <col min="5" max="6" width="6" style="91" bestFit="1" customWidth="1"/>
    <col min="7" max="20" width="6" style="23" bestFit="1" customWidth="1"/>
    <col min="21" max="22" width="5" style="23" bestFit="1" customWidth="1"/>
    <col min="23" max="27" width="9.140625" style="23"/>
  </cols>
  <sheetData>
    <row r="4" spans="1:27" ht="23.25" x14ac:dyDescent="0.35">
      <c r="B4" s="2" t="s">
        <v>5</v>
      </c>
      <c r="C4" s="2"/>
      <c r="D4" s="2"/>
      <c r="E4" s="24"/>
    </row>
    <row r="5" spans="1:27" s="3" customFormat="1" x14ac:dyDescent="0.25">
      <c r="A5" s="9"/>
      <c r="B5" s="9"/>
      <c r="C5" s="6"/>
      <c r="D5" s="6"/>
      <c r="E5" s="91"/>
      <c r="F5" s="91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3" customFormat="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49" t="s">
        <v>92</v>
      </c>
      <c r="F6" s="49"/>
      <c r="G6" s="49"/>
      <c r="H6" s="4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x14ac:dyDescent="0.25">
      <c r="A7" s="7" t="s">
        <v>308</v>
      </c>
      <c r="B7" s="7" t="s">
        <v>350</v>
      </c>
      <c r="C7" s="17">
        <f>COUNT(E7:AV7)</f>
        <v>0</v>
      </c>
      <c r="D7" s="18">
        <f>C7/'Serving Up Mas R1'!$B$2</f>
        <v>0</v>
      </c>
      <c r="T7" s="96"/>
      <c r="AA7"/>
    </row>
    <row r="8" spans="1:27" x14ac:dyDescent="0.25">
      <c r="A8" s="7" t="s">
        <v>169</v>
      </c>
      <c r="B8" s="7" t="s">
        <v>170</v>
      </c>
      <c r="C8" s="17">
        <f>COUNT(E8:AV8)</f>
        <v>0</v>
      </c>
      <c r="D8" s="18">
        <f>C8/'Serving Up Mas R1'!$B$2</f>
        <v>0</v>
      </c>
      <c r="O8" s="96"/>
      <c r="AA8"/>
    </row>
    <row r="9" spans="1:27" x14ac:dyDescent="0.25">
      <c r="A9" s="7" t="s">
        <v>65</v>
      </c>
      <c r="B9" s="7" t="s">
        <v>27</v>
      </c>
      <c r="C9" s="17">
        <f t="shared" ref="C9:C15" si="0">COUNT(E9:AW9)</f>
        <v>0</v>
      </c>
      <c r="D9" s="18">
        <f>C9/'Serving Up Mas R1'!$B$2</f>
        <v>0</v>
      </c>
    </row>
    <row r="10" spans="1:27" x14ac:dyDescent="0.25">
      <c r="A10" s="7" t="s">
        <v>64</v>
      </c>
      <c r="B10" s="7" t="s">
        <v>26</v>
      </c>
      <c r="C10" s="17">
        <f t="shared" si="0"/>
        <v>0</v>
      </c>
      <c r="D10" s="18">
        <f>C10/'Serving Up Mas R1'!$B$2</f>
        <v>0</v>
      </c>
    </row>
    <row r="11" spans="1:27" x14ac:dyDescent="0.25">
      <c r="A11" s="7" t="s">
        <v>183</v>
      </c>
      <c r="B11" t="s">
        <v>182</v>
      </c>
      <c r="C11" s="17">
        <f t="shared" si="0"/>
        <v>0</v>
      </c>
      <c r="D11" s="18">
        <f>C11/'Serving Up Mas R1'!$B$2</f>
        <v>0</v>
      </c>
      <c r="G11" s="96"/>
    </row>
    <row r="12" spans="1:27" x14ac:dyDescent="0.25">
      <c r="A12" s="7" t="s">
        <v>39</v>
      </c>
      <c r="B12" s="7" t="s">
        <v>33</v>
      </c>
      <c r="C12" s="17">
        <f t="shared" si="0"/>
        <v>0</v>
      </c>
      <c r="D12" s="18">
        <f>C12/'Serving Up Mas R1'!$B$2</f>
        <v>0</v>
      </c>
      <c r="F12" s="95"/>
    </row>
    <row r="13" spans="1:27" x14ac:dyDescent="0.25">
      <c r="A13" s="7" t="s">
        <v>223</v>
      </c>
      <c r="B13" s="7" t="s">
        <v>224</v>
      </c>
      <c r="C13" s="17">
        <f t="shared" si="0"/>
        <v>0</v>
      </c>
      <c r="D13" s="18">
        <f>C13/'Serving Up Mas R1'!$B$2</f>
        <v>0</v>
      </c>
      <c r="F13" s="101"/>
    </row>
    <row r="14" spans="1:27" x14ac:dyDescent="0.25">
      <c r="A14" s="7" t="s">
        <v>218</v>
      </c>
      <c r="B14" s="7" t="s">
        <v>219</v>
      </c>
      <c r="C14" s="17">
        <f t="shared" si="0"/>
        <v>0</v>
      </c>
      <c r="D14" s="18">
        <f>C14/'Serving Up Mas R1'!$B$2</f>
        <v>0</v>
      </c>
      <c r="E14" s="95"/>
    </row>
    <row r="15" spans="1:27" x14ac:dyDescent="0.25">
      <c r="A15" s="7" t="s">
        <v>202</v>
      </c>
      <c r="B15" s="7" t="s">
        <v>203</v>
      </c>
      <c r="C15" s="17">
        <f t="shared" si="0"/>
        <v>0</v>
      </c>
      <c r="D15" s="18">
        <f>C15/'Serving Up Mas R1'!$B$2</f>
        <v>0</v>
      </c>
    </row>
  </sheetData>
  <autoFilter ref="A6:AA6" xr:uid="{D4F253D3-4AD2-4E08-AB58-02C2896BD3BA}">
    <filterColumn colId="4" showButton="0"/>
    <filterColumn colId="5" showButton="0"/>
    <filterColumn colId="6" showButton="0"/>
    <sortState xmlns:xlrd2="http://schemas.microsoft.com/office/spreadsheetml/2017/richdata2" ref="A7:AA11">
      <sortCondition descending="1" ref="D6"/>
    </sortState>
  </autoFilter>
  <sortState xmlns:xlrd2="http://schemas.microsoft.com/office/spreadsheetml/2017/richdata2" ref="A8:W15">
    <sortCondition descending="1" ref="D8:D15"/>
  </sortState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9A430-1C3B-430F-9CBB-C41BF3C71E52}">
  <sheetPr>
    <pageSetUpPr fitToPage="1"/>
  </sheetPr>
  <dimension ref="A4:AE11"/>
  <sheetViews>
    <sheetView workbookViewId="0">
      <selection activeCell="E11" sqref="E11"/>
    </sheetView>
  </sheetViews>
  <sheetFormatPr defaultRowHeight="15" x14ac:dyDescent="0.25"/>
  <cols>
    <col min="1" max="1" width="8.42578125" style="7" bestFit="1" customWidth="1"/>
    <col min="2" max="2" width="41.140625" style="1" bestFit="1" customWidth="1"/>
    <col min="3" max="3" width="5.28515625" style="1" bestFit="1" customWidth="1"/>
    <col min="4" max="4" width="7.7109375" style="1" bestFit="1" customWidth="1"/>
    <col min="5" max="7" width="6" style="22" bestFit="1" customWidth="1"/>
    <col min="8" max="8" width="5" style="22" bestFit="1" customWidth="1"/>
    <col min="9" max="9" width="5" style="23" bestFit="1" customWidth="1"/>
    <col min="10" max="10" width="6" style="23" bestFit="1" customWidth="1"/>
    <col min="11" max="31" width="8.85546875" style="23"/>
  </cols>
  <sheetData>
    <row r="4" spans="1:31" ht="23.25" x14ac:dyDescent="0.35">
      <c r="B4" s="2" t="s">
        <v>6</v>
      </c>
      <c r="C4" s="2"/>
      <c r="D4" s="2"/>
      <c r="E4" s="24"/>
      <c r="F4" s="24"/>
      <c r="G4" s="24"/>
    </row>
    <row r="5" spans="1:31" ht="23.25" x14ac:dyDescent="0.35">
      <c r="B5" s="2"/>
      <c r="C5" s="2"/>
      <c r="D5" s="2"/>
      <c r="E5" s="24"/>
      <c r="F5" s="24"/>
      <c r="G5" s="24"/>
    </row>
    <row r="6" spans="1:31" x14ac:dyDescent="0.25">
      <c r="A6" s="5" t="s">
        <v>89</v>
      </c>
      <c r="B6" s="5" t="s">
        <v>88</v>
      </c>
      <c r="C6" s="5" t="s">
        <v>90</v>
      </c>
      <c r="D6" s="5" t="s">
        <v>91</v>
      </c>
      <c r="E6" s="138" t="s">
        <v>92</v>
      </c>
      <c r="F6" s="138"/>
      <c r="G6" s="138"/>
      <c r="H6" s="138"/>
    </row>
    <row r="7" spans="1:31" s="3" customFormat="1" x14ac:dyDescent="0.25">
      <c r="A7" s="11" t="s">
        <v>73</v>
      </c>
      <c r="B7" s="13" t="s">
        <v>35</v>
      </c>
      <c r="C7" s="15">
        <f>COUNT(E7:AS7)</f>
        <v>1</v>
      </c>
      <c r="D7" s="16">
        <f>C7/'Serving Up Mas R1'!B2</f>
        <v>4.3478260869565216E-2</v>
      </c>
      <c r="E7" s="22">
        <v>4456</v>
      </c>
      <c r="F7" s="22"/>
      <c r="G7" s="22"/>
      <c r="H7" s="22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x14ac:dyDescent="0.25">
      <c r="A8" s="11" t="s">
        <v>270</v>
      </c>
      <c r="B8" s="1" t="s">
        <v>271</v>
      </c>
      <c r="C8" s="15">
        <f t="shared" ref="C8" si="0">COUNT(E8:AW8)</f>
        <v>0</v>
      </c>
      <c r="D8" s="16">
        <f>C8/'Serving Up Mas R1'!$B$2</f>
        <v>0</v>
      </c>
    </row>
    <row r="9" spans="1:31" x14ac:dyDescent="0.25">
      <c r="A9" s="11" t="s">
        <v>272</v>
      </c>
      <c r="B9" s="1" t="s">
        <v>273</v>
      </c>
      <c r="C9" s="15">
        <f t="shared" ref="C9" si="1">COUNT(E9:AW9)</f>
        <v>1</v>
      </c>
      <c r="D9" s="16">
        <f>C9/'Serving Up Mas R1'!$B$2</f>
        <v>4.3478260869565216E-2</v>
      </c>
      <c r="E9" s="22">
        <v>4456</v>
      </c>
    </row>
    <row r="10" spans="1:31" x14ac:dyDescent="0.25">
      <c r="A10" s="11" t="s">
        <v>355</v>
      </c>
      <c r="B10" s="1" t="s">
        <v>356</v>
      </c>
      <c r="C10" s="15">
        <f t="shared" ref="C10" si="2">COUNT(E10:AW10)</f>
        <v>1</v>
      </c>
      <c r="D10" s="16">
        <f>C10/'Serving Up Mas R1'!$B$2</f>
        <v>4.3478260869565216E-2</v>
      </c>
      <c r="E10" s="22">
        <v>29486</v>
      </c>
    </row>
    <row r="11" spans="1:31" ht="21" x14ac:dyDescent="0.35">
      <c r="A11" s="8"/>
    </row>
  </sheetData>
  <mergeCells count="1">
    <mergeCell ref="E6:H6"/>
  </mergeCells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1B98B-6C86-49EA-B8C1-4D5F24544AA4}">
  <sheetPr>
    <tabColor rgb="FF00B0F0"/>
    <pageSetUpPr fitToPage="1"/>
  </sheetPr>
  <dimension ref="A4:AE11"/>
  <sheetViews>
    <sheetView workbookViewId="0">
      <selection activeCell="E7" sqref="E7:G7"/>
    </sheetView>
  </sheetViews>
  <sheetFormatPr defaultRowHeight="15" x14ac:dyDescent="0.25"/>
  <cols>
    <col min="1" max="1" width="8.42578125" style="7" bestFit="1" customWidth="1"/>
    <col min="2" max="2" width="41.140625" style="1" bestFit="1" customWidth="1"/>
    <col min="3" max="3" width="5.28515625" style="1" bestFit="1" customWidth="1"/>
    <col min="4" max="4" width="7.7109375" style="1" bestFit="1" customWidth="1"/>
    <col min="5" max="7" width="6" style="91" bestFit="1" customWidth="1"/>
    <col min="8" max="8" width="5" style="91" bestFit="1" customWidth="1"/>
    <col min="9" max="9" width="5" style="23" bestFit="1" customWidth="1"/>
    <col min="10" max="10" width="6" style="23" bestFit="1" customWidth="1"/>
    <col min="11" max="31" width="9.140625" style="23"/>
  </cols>
  <sheetData>
    <row r="4" spans="1:31" ht="23.25" x14ac:dyDescent="0.35">
      <c r="B4" s="2" t="s">
        <v>6</v>
      </c>
      <c r="C4" s="2"/>
      <c r="D4" s="2"/>
      <c r="E4" s="24"/>
      <c r="F4" s="24"/>
      <c r="G4" s="24"/>
    </row>
    <row r="5" spans="1:31" ht="23.25" x14ac:dyDescent="0.35">
      <c r="B5" s="2"/>
      <c r="C5" s="2"/>
      <c r="D5" s="2"/>
      <c r="E5" s="24"/>
      <c r="F5" s="24"/>
      <c r="G5" s="24"/>
    </row>
    <row r="6" spans="1:31" x14ac:dyDescent="0.25">
      <c r="A6" s="19" t="s">
        <v>89</v>
      </c>
      <c r="B6" s="19" t="s">
        <v>88</v>
      </c>
      <c r="C6" s="19" t="s">
        <v>90</v>
      </c>
      <c r="D6" s="19" t="s">
        <v>91</v>
      </c>
      <c r="E6" s="138" t="s">
        <v>92</v>
      </c>
      <c r="F6" s="138"/>
      <c r="G6" s="138"/>
      <c r="H6" s="138"/>
    </row>
    <row r="7" spans="1:31" s="3" customFormat="1" x14ac:dyDescent="0.25">
      <c r="A7" s="11" t="s">
        <v>355</v>
      </c>
      <c r="B7" s="1" t="s">
        <v>356</v>
      </c>
      <c r="C7" s="15">
        <f>COUNT(E7:AW7)</f>
        <v>0</v>
      </c>
      <c r="D7" s="16">
        <f>C7/'Serving Up Mas R1'!$B$2</f>
        <v>0</v>
      </c>
      <c r="E7" s="91"/>
      <c r="F7" s="95"/>
      <c r="G7" s="91"/>
      <c r="H7" s="91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x14ac:dyDescent="0.25">
      <c r="A8" s="11" t="s">
        <v>73</v>
      </c>
      <c r="B8" s="13" t="s">
        <v>35</v>
      </c>
      <c r="C8" s="15">
        <f>COUNT(E8:AS8)</f>
        <v>0</v>
      </c>
      <c r="D8" s="16">
        <f>C8/'Serving Up Mas R1'!B2</f>
        <v>0</v>
      </c>
    </row>
    <row r="9" spans="1:31" x14ac:dyDescent="0.25">
      <c r="A9" s="11" t="s">
        <v>270</v>
      </c>
      <c r="B9" s="1" t="s">
        <v>271</v>
      </c>
      <c r="C9" s="15">
        <f>COUNT(E9:AW9)</f>
        <v>0</v>
      </c>
      <c r="D9" s="16">
        <f>C9/'Serving Up Mas R1'!$B$2</f>
        <v>0</v>
      </c>
    </row>
    <row r="10" spans="1:31" x14ac:dyDescent="0.25">
      <c r="A10" s="11" t="s">
        <v>272</v>
      </c>
      <c r="B10" s="1" t="s">
        <v>273</v>
      </c>
      <c r="C10" s="15">
        <f>COUNT(E10:AW10)</f>
        <v>0</v>
      </c>
      <c r="D10" s="16">
        <f>C10/'Serving Up Mas R1'!$B$2</f>
        <v>0</v>
      </c>
    </row>
    <row r="11" spans="1:31" ht="21" x14ac:dyDescent="0.35">
      <c r="A11" s="8"/>
    </row>
  </sheetData>
  <sortState xmlns:xlrd2="http://schemas.microsoft.com/office/spreadsheetml/2017/richdata2" ref="A7:G10">
    <sortCondition descending="1" ref="D7:D10"/>
  </sortState>
  <mergeCells count="1">
    <mergeCell ref="E6:H6"/>
  </mergeCells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EEB2-9FC9-43C4-8534-EC818D72FA0D}">
  <sheetPr>
    <pageSetUpPr fitToPage="1"/>
  </sheetPr>
  <dimension ref="A4:T63"/>
  <sheetViews>
    <sheetView workbookViewId="0">
      <selection activeCell="E64" sqref="E64"/>
    </sheetView>
  </sheetViews>
  <sheetFormatPr defaultRowHeight="15" x14ac:dyDescent="0.25"/>
  <cols>
    <col min="1" max="1" width="17" style="7" bestFit="1" customWidth="1"/>
    <col min="2" max="2" width="47.28515625" style="7" bestFit="1" customWidth="1"/>
    <col min="3" max="3" width="5.28515625" style="7" bestFit="1" customWidth="1"/>
    <col min="4" max="4" width="4.42578125" style="7" bestFit="1" customWidth="1"/>
    <col min="5" max="8" width="6" style="20" bestFit="1" customWidth="1"/>
    <col min="9" max="9" width="6" style="21" bestFit="1" customWidth="1"/>
    <col min="10" max="12" width="6" style="20" bestFit="1" customWidth="1"/>
    <col min="13" max="18" width="6" bestFit="1" customWidth="1"/>
  </cols>
  <sheetData>
    <row r="4" spans="1:20" ht="23.25" x14ac:dyDescent="0.35">
      <c r="B4" s="2" t="s">
        <v>7</v>
      </c>
      <c r="C4" s="2"/>
      <c r="D4" s="2"/>
      <c r="E4" s="25"/>
      <c r="F4" s="25"/>
      <c r="G4" s="25"/>
      <c r="H4" s="25"/>
      <c r="I4" s="25"/>
    </row>
    <row r="5" spans="1:20" ht="23.25" x14ac:dyDescent="0.35">
      <c r="A5" s="19" t="s">
        <v>89</v>
      </c>
      <c r="B5" s="19" t="s">
        <v>88</v>
      </c>
      <c r="C5" s="19" t="s">
        <v>90</v>
      </c>
      <c r="D5" s="19" t="s">
        <v>91</v>
      </c>
      <c r="E5" s="45" t="s">
        <v>92</v>
      </c>
      <c r="F5" s="45"/>
      <c r="G5" s="45"/>
      <c r="H5" s="45"/>
      <c r="I5" s="25"/>
      <c r="J5" s="44"/>
      <c r="K5" s="44"/>
      <c r="L5" s="44"/>
    </row>
    <row r="6" spans="1:20" x14ac:dyDescent="0.25">
      <c r="A6" s="7" t="s">
        <v>225</v>
      </c>
      <c r="B6" s="7" t="s">
        <v>226</v>
      </c>
      <c r="C6" s="15">
        <f t="shared" ref="C6:C37" si="0">COUNT(E6:AH6)</f>
        <v>4</v>
      </c>
      <c r="D6" s="16">
        <f>C6/'Serving Up Mas R1'!$B$2</f>
        <v>0.17391304347826086</v>
      </c>
      <c r="E6" s="44">
        <v>4955</v>
      </c>
      <c r="F6" s="44">
        <v>5761</v>
      </c>
      <c r="G6" s="44">
        <v>5140</v>
      </c>
      <c r="H6" s="44">
        <v>4101</v>
      </c>
      <c r="J6" s="44"/>
      <c r="K6" s="44"/>
      <c r="L6" s="44"/>
      <c r="M6" s="44"/>
      <c r="N6" s="46"/>
      <c r="O6" s="46"/>
      <c r="P6" s="46"/>
      <c r="Q6" s="46"/>
      <c r="R6" s="46"/>
      <c r="S6" s="46"/>
      <c r="T6" s="46"/>
    </row>
    <row r="7" spans="1:20" x14ac:dyDescent="0.25">
      <c r="A7" s="7" t="s">
        <v>46</v>
      </c>
      <c r="B7" s="11" t="s">
        <v>22</v>
      </c>
      <c r="C7" s="15">
        <f t="shared" si="0"/>
        <v>4</v>
      </c>
      <c r="D7" s="16">
        <f>C7/'Serving Up Mas R1'!$B$2</f>
        <v>0.17391304347826086</v>
      </c>
      <c r="E7" s="44">
        <v>2111</v>
      </c>
      <c r="F7" s="44">
        <v>5761</v>
      </c>
      <c r="G7" s="44">
        <v>5140</v>
      </c>
      <c r="H7" s="44">
        <v>4101</v>
      </c>
      <c r="J7" s="44"/>
      <c r="K7" s="44"/>
      <c r="L7" s="44"/>
      <c r="M7" s="46"/>
      <c r="N7" s="46"/>
      <c r="O7" s="46"/>
      <c r="P7" s="46"/>
      <c r="Q7" s="46"/>
      <c r="R7" s="46"/>
    </row>
    <row r="8" spans="1:20" x14ac:dyDescent="0.25">
      <c r="A8" s="7" t="s">
        <v>314</v>
      </c>
      <c r="B8" s="7" t="s">
        <v>352</v>
      </c>
      <c r="C8" s="15">
        <f t="shared" si="0"/>
        <v>4</v>
      </c>
      <c r="D8" s="16">
        <f>C8/'Serving Up Mas R1'!$B$2</f>
        <v>0.17391304347826086</v>
      </c>
      <c r="E8" s="44">
        <v>2111</v>
      </c>
      <c r="F8" s="44">
        <v>5761</v>
      </c>
      <c r="G8" s="44">
        <v>5140</v>
      </c>
      <c r="H8" s="44">
        <v>4101</v>
      </c>
      <c r="J8" s="44"/>
      <c r="K8" s="44"/>
      <c r="L8" s="44"/>
      <c r="M8" s="46"/>
      <c r="N8" s="46"/>
    </row>
    <row r="9" spans="1:20" x14ac:dyDescent="0.25">
      <c r="A9" s="7" t="s">
        <v>69</v>
      </c>
      <c r="B9" s="7" t="s">
        <v>30</v>
      </c>
      <c r="C9" s="15">
        <f t="shared" si="0"/>
        <v>3</v>
      </c>
      <c r="D9" s="16">
        <f>C9/'Serving Up Mas R1'!$B$2</f>
        <v>0.13043478260869565</v>
      </c>
      <c r="E9" s="44">
        <v>2111</v>
      </c>
      <c r="F9" s="44">
        <v>4955</v>
      </c>
      <c r="G9" s="44">
        <v>5140</v>
      </c>
      <c r="H9" s="44"/>
      <c r="J9" s="44"/>
      <c r="K9" s="44"/>
      <c r="L9" s="44"/>
    </row>
    <row r="10" spans="1:20" x14ac:dyDescent="0.25">
      <c r="A10" s="7" t="s">
        <v>80</v>
      </c>
      <c r="B10" s="11" t="s">
        <v>98</v>
      </c>
      <c r="C10" s="15">
        <f t="shared" si="0"/>
        <v>2</v>
      </c>
      <c r="D10" s="16">
        <f>C10/'Serving Up Mas R1'!$B$2</f>
        <v>8.6956521739130432E-2</v>
      </c>
      <c r="E10" s="44">
        <v>4955</v>
      </c>
      <c r="F10" s="44">
        <v>2055</v>
      </c>
      <c r="G10" s="44"/>
      <c r="H10" s="44"/>
      <c r="J10" s="44"/>
      <c r="K10" s="44"/>
      <c r="L10" s="44"/>
    </row>
    <row r="11" spans="1:20" x14ac:dyDescent="0.25">
      <c r="A11" s="7" t="s">
        <v>70</v>
      </c>
      <c r="B11" s="7" t="s">
        <v>31</v>
      </c>
      <c r="C11" s="15">
        <f t="shared" si="0"/>
        <v>2</v>
      </c>
      <c r="D11" s="16">
        <f>C11/'Serving Up Mas R1'!$B$2</f>
        <v>8.6956521739130432E-2</v>
      </c>
      <c r="E11" s="44">
        <v>2111</v>
      </c>
      <c r="F11" s="44">
        <v>2055</v>
      </c>
      <c r="G11" s="44"/>
      <c r="H11" s="44"/>
      <c r="J11" s="44"/>
      <c r="K11" s="44"/>
      <c r="L11" s="44"/>
    </row>
    <row r="12" spans="1:20" x14ac:dyDescent="0.25">
      <c r="A12" s="7" t="s">
        <v>105</v>
      </c>
      <c r="B12" s="7" t="s">
        <v>106</v>
      </c>
      <c r="C12" s="15">
        <f t="shared" si="0"/>
        <v>2</v>
      </c>
      <c r="D12" s="16">
        <f>C12/'Serving Up Mas R1'!$B$2</f>
        <v>8.6956521739130432E-2</v>
      </c>
      <c r="E12" s="44">
        <v>2111</v>
      </c>
      <c r="F12" s="44">
        <v>5261</v>
      </c>
      <c r="G12" s="44"/>
      <c r="H12" s="44"/>
      <c r="J12" s="44"/>
      <c r="K12" s="44"/>
      <c r="L12" s="44"/>
    </row>
    <row r="13" spans="1:20" x14ac:dyDescent="0.25">
      <c r="A13" s="7" t="s">
        <v>281</v>
      </c>
      <c r="B13" t="s">
        <v>178</v>
      </c>
      <c r="C13" s="15">
        <f t="shared" si="0"/>
        <v>3</v>
      </c>
      <c r="D13" s="16">
        <f>C13/'Serving Up Mas R1'!$B$2</f>
        <v>0.13043478260869565</v>
      </c>
      <c r="E13" s="44">
        <v>4101</v>
      </c>
      <c r="F13" s="44">
        <v>5261</v>
      </c>
      <c r="G13" s="44">
        <v>28560</v>
      </c>
      <c r="H13" s="44"/>
      <c r="J13" s="44"/>
      <c r="K13" s="44"/>
      <c r="L13" s="44"/>
    </row>
    <row r="14" spans="1:20" x14ac:dyDescent="0.25">
      <c r="A14" s="7" t="s">
        <v>109</v>
      </c>
      <c r="B14" s="7" t="s">
        <v>110</v>
      </c>
      <c r="C14" s="15">
        <f t="shared" si="0"/>
        <v>3</v>
      </c>
      <c r="D14" s="16">
        <f>C14/'Serving Up Mas R1'!$B$2</f>
        <v>0.13043478260869565</v>
      </c>
      <c r="E14" s="44">
        <v>4955</v>
      </c>
      <c r="F14" s="44">
        <v>31746</v>
      </c>
      <c r="G14" s="44">
        <v>28560</v>
      </c>
      <c r="H14" s="44"/>
      <c r="J14" s="44"/>
      <c r="K14" s="44"/>
      <c r="L14" s="44"/>
    </row>
    <row r="15" spans="1:20" x14ac:dyDescent="0.25">
      <c r="A15" s="7" t="s">
        <v>58</v>
      </c>
      <c r="B15" s="7" t="s">
        <v>71</v>
      </c>
      <c r="C15" s="15">
        <f t="shared" si="0"/>
        <v>2</v>
      </c>
      <c r="D15" s="16">
        <f>C15/'Serving Up Mas R1'!$B$2</f>
        <v>8.6956521739130432E-2</v>
      </c>
      <c r="E15" s="44">
        <v>4955</v>
      </c>
      <c r="F15" s="44">
        <v>4456</v>
      </c>
      <c r="G15" s="44"/>
      <c r="H15" s="44"/>
      <c r="J15" s="44"/>
      <c r="K15" s="44"/>
      <c r="L15" s="44"/>
    </row>
    <row r="16" spans="1:20" x14ac:dyDescent="0.25">
      <c r="A16" s="7" t="s">
        <v>198</v>
      </c>
      <c r="B16" s="7" t="s">
        <v>199</v>
      </c>
      <c r="C16" s="15">
        <f t="shared" si="0"/>
        <v>2</v>
      </c>
      <c r="D16" s="16">
        <f>C16/'Serving Up Mas R1'!$B$2</f>
        <v>8.6956521739130432E-2</v>
      </c>
      <c r="E16" s="44">
        <v>5761</v>
      </c>
      <c r="F16" s="44">
        <v>2055</v>
      </c>
      <c r="G16" s="44"/>
      <c r="H16" s="44"/>
      <c r="J16" s="44"/>
      <c r="K16" s="44"/>
      <c r="L16" s="44"/>
    </row>
    <row r="17" spans="1:12" x14ac:dyDescent="0.25">
      <c r="A17" s="7" t="s">
        <v>38</v>
      </c>
      <c r="B17" s="7" t="s">
        <v>36</v>
      </c>
      <c r="C17" s="15">
        <f t="shared" si="0"/>
        <v>2</v>
      </c>
      <c r="D17" s="16">
        <f>C17/'Serving Up Mas R1'!$B$2</f>
        <v>8.6956521739130432E-2</v>
      </c>
      <c r="E17" s="44">
        <v>4456</v>
      </c>
      <c r="F17" s="44">
        <v>29486</v>
      </c>
      <c r="G17" s="44"/>
      <c r="H17" s="44"/>
      <c r="J17" s="44"/>
      <c r="K17" s="44"/>
      <c r="L17" s="44"/>
    </row>
    <row r="18" spans="1:12" x14ac:dyDescent="0.25">
      <c r="A18" s="7" t="s">
        <v>67</v>
      </c>
      <c r="B18" s="11" t="s">
        <v>9</v>
      </c>
      <c r="C18" s="15">
        <f t="shared" si="0"/>
        <v>1</v>
      </c>
      <c r="D18" s="16">
        <f>C18/'Serving Up Mas R1'!$B$2</f>
        <v>4.3478260869565216E-2</v>
      </c>
      <c r="E18" s="44">
        <v>4456</v>
      </c>
      <c r="F18" s="44"/>
      <c r="G18" s="44"/>
      <c r="H18" s="44"/>
      <c r="J18" s="44"/>
      <c r="K18" s="44"/>
      <c r="L18" s="44"/>
    </row>
    <row r="19" spans="1:12" x14ac:dyDescent="0.25">
      <c r="A19" s="7" t="s">
        <v>184</v>
      </c>
      <c r="B19" s="7" t="s">
        <v>185</v>
      </c>
      <c r="C19" s="15">
        <f t="shared" si="0"/>
        <v>1</v>
      </c>
      <c r="D19" s="16">
        <f>C19/'Serving Up Mas R1'!$B$2</f>
        <v>4.3478260869565216E-2</v>
      </c>
      <c r="E19" s="44">
        <v>5140</v>
      </c>
      <c r="F19" s="44"/>
      <c r="G19" s="44"/>
      <c r="H19" s="44"/>
      <c r="J19" s="44"/>
      <c r="K19" s="44"/>
      <c r="L19" s="44"/>
    </row>
    <row r="20" spans="1:12" x14ac:dyDescent="0.25">
      <c r="A20" s="7" t="s">
        <v>287</v>
      </c>
      <c r="B20" s="7" t="s">
        <v>353</v>
      </c>
      <c r="C20" s="15">
        <f t="shared" si="0"/>
        <v>1</v>
      </c>
      <c r="D20" s="16">
        <f>C20/'Serving Up Mas R1'!$B$2</f>
        <v>4.3478260869565216E-2</v>
      </c>
      <c r="E20" s="44">
        <v>29474</v>
      </c>
      <c r="F20" s="44"/>
      <c r="G20" s="44"/>
      <c r="H20" s="44"/>
      <c r="J20" s="44"/>
      <c r="K20" s="44"/>
      <c r="L20" s="44"/>
    </row>
    <row r="21" spans="1:12" x14ac:dyDescent="0.25">
      <c r="A21" s="7" t="s">
        <v>50</v>
      </c>
      <c r="B21" s="11" t="s">
        <v>49</v>
      </c>
      <c r="C21" s="15">
        <f t="shared" si="0"/>
        <v>1</v>
      </c>
      <c r="D21" s="16">
        <f>C21/'Serving Up Mas R1'!$B$2</f>
        <v>4.3478260869565216E-2</v>
      </c>
      <c r="E21" s="44">
        <v>2055</v>
      </c>
      <c r="F21" s="44"/>
      <c r="G21" s="44"/>
      <c r="H21" s="44"/>
      <c r="J21" s="44"/>
      <c r="K21" s="44"/>
      <c r="L21" s="44"/>
    </row>
    <row r="22" spans="1:12" x14ac:dyDescent="0.25">
      <c r="A22" s="7" t="s">
        <v>77</v>
      </c>
      <c r="B22" s="11" t="s">
        <v>20</v>
      </c>
      <c r="C22" s="15">
        <f t="shared" si="0"/>
        <v>1</v>
      </c>
      <c r="D22" s="16">
        <f>C22/'Serving Up Mas R1'!$B$2</f>
        <v>4.3478260869565216E-2</v>
      </c>
      <c r="E22" s="44">
        <v>2055</v>
      </c>
      <c r="F22" s="44"/>
      <c r="G22" s="44"/>
      <c r="H22" s="44"/>
      <c r="J22" s="44"/>
      <c r="K22" s="44"/>
      <c r="L22" s="44"/>
    </row>
    <row r="23" spans="1:12" x14ac:dyDescent="0.25">
      <c r="A23" s="7" t="s">
        <v>93</v>
      </c>
      <c r="B23" s="11" t="s">
        <v>97</v>
      </c>
      <c r="C23" s="15">
        <f t="shared" si="0"/>
        <v>1</v>
      </c>
      <c r="D23" s="16">
        <f>C23/'Serving Up Mas R1'!$B$2</f>
        <v>4.3478260869565216E-2</v>
      </c>
      <c r="E23" s="44">
        <v>29474</v>
      </c>
      <c r="F23" s="44"/>
      <c r="G23" s="44"/>
      <c r="H23" s="44"/>
      <c r="J23" s="44"/>
      <c r="K23" s="44"/>
      <c r="L23" s="44"/>
    </row>
    <row r="24" spans="1:12" x14ac:dyDescent="0.25">
      <c r="A24" s="7" t="s">
        <v>84</v>
      </c>
      <c r="B24" s="11" t="s">
        <v>11</v>
      </c>
      <c r="C24" s="15">
        <f t="shared" si="0"/>
        <v>2</v>
      </c>
      <c r="D24" s="16">
        <f>C24/'Serving Up Mas R1'!$B$2</f>
        <v>8.6956521739130432E-2</v>
      </c>
      <c r="E24" s="44">
        <v>5140</v>
      </c>
      <c r="F24" s="44">
        <v>28560</v>
      </c>
      <c r="G24" s="44"/>
      <c r="H24" s="44"/>
      <c r="J24" s="44"/>
      <c r="K24" s="44"/>
      <c r="L24" s="44"/>
    </row>
    <row r="25" spans="1:12" x14ac:dyDescent="0.25">
      <c r="A25" s="7" t="s">
        <v>79</v>
      </c>
      <c r="B25" s="11" t="s">
        <v>23</v>
      </c>
      <c r="C25" s="15">
        <f t="shared" si="0"/>
        <v>1</v>
      </c>
      <c r="D25" s="16">
        <f>C25/'Serving Up Mas R1'!$B$2</f>
        <v>4.3478260869565216E-2</v>
      </c>
      <c r="E25" s="44">
        <v>2055</v>
      </c>
      <c r="F25" s="44"/>
      <c r="G25" s="44"/>
      <c r="H25" s="44"/>
      <c r="J25" s="44"/>
      <c r="K25" s="44"/>
      <c r="L25" s="44"/>
    </row>
    <row r="26" spans="1:12" x14ac:dyDescent="0.25">
      <c r="A26" s="7" t="s">
        <v>229</v>
      </c>
      <c r="B26" s="7" t="s">
        <v>230</v>
      </c>
      <c r="C26" s="15">
        <f t="shared" si="0"/>
        <v>1</v>
      </c>
      <c r="D26" s="16">
        <f>C26/'Serving Up Mas R1'!$B$2</f>
        <v>4.3478260869565216E-2</v>
      </c>
      <c r="E26" s="44">
        <v>4955</v>
      </c>
      <c r="F26" s="44"/>
      <c r="G26" s="44"/>
      <c r="H26" s="44"/>
      <c r="J26" s="44"/>
      <c r="K26" s="44"/>
      <c r="L26" s="44"/>
    </row>
    <row r="27" spans="1:12" x14ac:dyDescent="0.25">
      <c r="A27" s="7" t="s">
        <v>56</v>
      </c>
      <c r="B27" s="7" t="s">
        <v>47</v>
      </c>
      <c r="C27" s="15">
        <f t="shared" si="0"/>
        <v>2</v>
      </c>
      <c r="D27" s="16">
        <f>C27/'Serving Up Mas R1'!$B$2</f>
        <v>8.6956521739130432E-2</v>
      </c>
      <c r="E27" s="44">
        <v>4955</v>
      </c>
      <c r="F27" s="44">
        <v>29486</v>
      </c>
      <c r="G27" s="44"/>
      <c r="H27" s="44"/>
      <c r="J27" s="44"/>
      <c r="K27" s="44"/>
      <c r="L27" s="44"/>
    </row>
    <row r="28" spans="1:12" x14ac:dyDescent="0.25">
      <c r="A28" s="7" t="s">
        <v>52</v>
      </c>
      <c r="B28" s="11" t="s">
        <v>51</v>
      </c>
      <c r="C28" s="15">
        <f t="shared" si="0"/>
        <v>1</v>
      </c>
      <c r="D28" s="16">
        <f>C28/'Serving Up Mas R1'!$B$2</f>
        <v>4.3478260869565216E-2</v>
      </c>
      <c r="E28" s="44">
        <v>2055</v>
      </c>
      <c r="F28" s="44"/>
      <c r="G28" s="44"/>
      <c r="H28" s="44"/>
      <c r="J28" s="44"/>
      <c r="K28" s="44"/>
      <c r="L28" s="44"/>
    </row>
    <row r="29" spans="1:12" x14ac:dyDescent="0.25">
      <c r="A29" s="7" t="s">
        <v>78</v>
      </c>
      <c r="B29" s="11" t="s">
        <v>21</v>
      </c>
      <c r="C29" s="15">
        <f t="shared" si="0"/>
        <v>2</v>
      </c>
      <c r="D29" s="16">
        <f>C29/'Serving Up Mas R1'!$B$2</f>
        <v>8.6956521739130432E-2</v>
      </c>
      <c r="E29" s="44">
        <v>29474</v>
      </c>
      <c r="F29" s="44">
        <v>28560</v>
      </c>
      <c r="G29" s="44"/>
      <c r="H29" s="44"/>
      <c r="J29" s="44"/>
      <c r="K29" s="44"/>
      <c r="L29" s="44"/>
    </row>
    <row r="30" spans="1:12" x14ac:dyDescent="0.25">
      <c r="A30" s="7" t="s">
        <v>196</v>
      </c>
      <c r="B30" s="7" t="s">
        <v>197</v>
      </c>
      <c r="C30" s="15">
        <f t="shared" si="0"/>
        <v>1</v>
      </c>
      <c r="D30" s="16">
        <f>C30/'Serving Up Mas R1'!$B$2</f>
        <v>4.3478260869565216E-2</v>
      </c>
      <c r="E30" s="44">
        <v>29474</v>
      </c>
      <c r="F30" s="44"/>
      <c r="G30" s="44"/>
      <c r="H30" s="44"/>
      <c r="J30" s="44"/>
      <c r="K30" s="44"/>
      <c r="L30" s="44"/>
    </row>
    <row r="31" spans="1:12" x14ac:dyDescent="0.25">
      <c r="A31" s="7" t="s">
        <v>312</v>
      </c>
      <c r="B31" s="7" t="s">
        <v>351</v>
      </c>
      <c r="C31" s="15">
        <f t="shared" si="0"/>
        <v>1</v>
      </c>
      <c r="D31" s="16">
        <f>C31/'Serving Up Mas R1'!$B$2</f>
        <v>4.3478260869565216E-2</v>
      </c>
      <c r="E31" s="46">
        <v>36495</v>
      </c>
      <c r="F31" s="46"/>
      <c r="G31" s="46"/>
      <c r="H31" s="46"/>
      <c r="J31" s="46"/>
      <c r="K31" s="46"/>
      <c r="L31" s="46"/>
    </row>
    <row r="32" spans="1:12" x14ac:dyDescent="0.25">
      <c r="A32" s="7" t="s">
        <v>76</v>
      </c>
      <c r="B32" s="11" t="s">
        <v>75</v>
      </c>
      <c r="C32" s="15">
        <f t="shared" si="0"/>
        <v>1</v>
      </c>
      <c r="D32" s="16">
        <f>C32/'Serving Up Mas R1'!$B$2</f>
        <v>4.3478260869565216E-2</v>
      </c>
      <c r="E32" s="44">
        <v>29486</v>
      </c>
      <c r="F32" s="44"/>
      <c r="G32" s="46"/>
      <c r="H32" s="44"/>
      <c r="J32" s="44"/>
      <c r="K32" s="44"/>
      <c r="L32" s="44"/>
    </row>
    <row r="33" spans="1:12" x14ac:dyDescent="0.25">
      <c r="A33" s="7" t="s">
        <v>317</v>
      </c>
      <c r="B33" s="7" t="s">
        <v>354</v>
      </c>
      <c r="C33" s="15">
        <f t="shared" si="0"/>
        <v>1</v>
      </c>
      <c r="D33" s="16">
        <f>C33/'Serving Up Mas R1'!$B$2</f>
        <v>4.3478260869565216E-2</v>
      </c>
      <c r="E33" s="44">
        <v>2055</v>
      </c>
      <c r="F33" s="44"/>
      <c r="G33" s="44"/>
      <c r="H33" s="44"/>
      <c r="J33" s="44"/>
      <c r="K33" s="44"/>
      <c r="L33" s="44"/>
    </row>
    <row r="34" spans="1:12" x14ac:dyDescent="0.25">
      <c r="A34" s="7" t="s">
        <v>204</v>
      </c>
      <c r="B34" s="7" t="s">
        <v>205</v>
      </c>
      <c r="C34" s="15">
        <f t="shared" si="0"/>
        <v>2</v>
      </c>
      <c r="D34" s="16">
        <f>C34/'Serving Up Mas R1'!$B$2</f>
        <v>8.6956521739130432E-2</v>
      </c>
      <c r="E34" s="44">
        <v>4955</v>
      </c>
      <c r="F34" s="44">
        <v>28560</v>
      </c>
      <c r="G34" s="44"/>
      <c r="H34" s="44"/>
      <c r="J34" s="44"/>
      <c r="K34" s="44"/>
      <c r="L34" s="44"/>
    </row>
    <row r="35" spans="1:12" x14ac:dyDescent="0.25">
      <c r="A35" s="7" t="s">
        <v>86</v>
      </c>
      <c r="B35" s="11" t="s">
        <v>10</v>
      </c>
      <c r="C35" s="15">
        <f t="shared" si="0"/>
        <v>0</v>
      </c>
      <c r="D35" s="16">
        <f>C35/'Serving Up Mas R1'!$B$2</f>
        <v>0</v>
      </c>
      <c r="E35" s="44"/>
      <c r="F35" s="44"/>
      <c r="G35" s="44"/>
      <c r="H35" s="44"/>
      <c r="J35" s="44"/>
      <c r="K35" s="44"/>
      <c r="L35" s="44"/>
    </row>
    <row r="36" spans="1:12" x14ac:dyDescent="0.25">
      <c r="A36" s="7" t="s">
        <v>68</v>
      </c>
      <c r="B36" s="11" t="s">
        <v>19</v>
      </c>
      <c r="C36" s="15">
        <f t="shared" si="0"/>
        <v>0</v>
      </c>
      <c r="D36" s="16">
        <f>C36/'Serving Up Mas R1'!$B$2</f>
        <v>0</v>
      </c>
      <c r="E36" s="44"/>
      <c r="F36" s="44"/>
      <c r="G36" s="44"/>
      <c r="H36" s="44"/>
      <c r="J36" s="44"/>
      <c r="K36" s="44"/>
      <c r="L36" s="44"/>
    </row>
    <row r="37" spans="1:12" x14ac:dyDescent="0.25">
      <c r="A37" s="7" t="s">
        <v>231</v>
      </c>
      <c r="B37" s="7" t="s">
        <v>232</v>
      </c>
      <c r="C37" s="15">
        <f t="shared" si="0"/>
        <v>0</v>
      </c>
      <c r="D37" s="16">
        <f>C37/'Serving Up Mas R1'!$B$2</f>
        <v>0</v>
      </c>
      <c r="E37" s="44"/>
      <c r="F37" s="44"/>
      <c r="G37" s="44"/>
      <c r="H37" s="44"/>
      <c r="J37" s="44"/>
      <c r="K37" s="44"/>
      <c r="L37" s="44"/>
    </row>
    <row r="38" spans="1:12" x14ac:dyDescent="0.25">
      <c r="A38" s="7" t="s">
        <v>192</v>
      </c>
      <c r="B38" s="7" t="s">
        <v>193</v>
      </c>
      <c r="C38" s="15">
        <f t="shared" ref="C38:C63" si="1">COUNT(E38:AH38)</f>
        <v>0</v>
      </c>
      <c r="D38" s="16">
        <f>C38/'Serving Up Mas R1'!$B$2</f>
        <v>0</v>
      </c>
      <c r="E38" s="44"/>
      <c r="F38" s="44"/>
      <c r="G38" s="44"/>
      <c r="H38" s="44"/>
      <c r="J38" s="44"/>
      <c r="K38" s="44"/>
      <c r="L38" s="44"/>
    </row>
    <row r="39" spans="1:12" x14ac:dyDescent="0.25">
      <c r="A39" s="7" t="s">
        <v>233</v>
      </c>
      <c r="B39" s="7" t="s">
        <v>234</v>
      </c>
      <c r="C39" s="15">
        <f t="shared" si="1"/>
        <v>0</v>
      </c>
      <c r="D39" s="16">
        <f>C39/'Serving Up Mas R1'!$B$2</f>
        <v>0</v>
      </c>
      <c r="E39" s="44"/>
      <c r="F39" s="44"/>
      <c r="G39" s="44"/>
      <c r="H39" s="44"/>
      <c r="J39" s="44"/>
      <c r="K39" s="44"/>
      <c r="L39" s="44"/>
    </row>
    <row r="40" spans="1:12" x14ac:dyDescent="0.25">
      <c r="A40" s="7" t="s">
        <v>171</v>
      </c>
      <c r="B40" s="7" t="s">
        <v>172</v>
      </c>
      <c r="C40" s="15">
        <f t="shared" si="1"/>
        <v>0</v>
      </c>
      <c r="D40" s="16">
        <f>C40/'Serving Up Mas R1'!$B$2</f>
        <v>0</v>
      </c>
      <c r="E40" s="44"/>
      <c r="F40" s="44"/>
      <c r="G40" s="44"/>
      <c r="H40" s="44"/>
      <c r="J40" s="44"/>
      <c r="K40" s="44"/>
      <c r="L40" s="44"/>
    </row>
    <row r="41" spans="1:12" x14ac:dyDescent="0.25">
      <c r="A41" s="7" t="s">
        <v>173</v>
      </c>
      <c r="B41" s="7" t="s">
        <v>174</v>
      </c>
      <c r="C41" s="15">
        <f t="shared" si="1"/>
        <v>0</v>
      </c>
      <c r="D41" s="16">
        <f>C41/'Serving Up Mas R1'!$B$2</f>
        <v>0</v>
      </c>
      <c r="E41" s="44"/>
      <c r="F41" s="44"/>
      <c r="G41" s="44"/>
      <c r="H41" s="44"/>
      <c r="J41" s="44"/>
      <c r="K41" s="44"/>
      <c r="L41" s="44"/>
    </row>
    <row r="42" spans="1:12" x14ac:dyDescent="0.25">
      <c r="A42" s="7" t="s">
        <v>175</v>
      </c>
      <c r="B42" s="7" t="s">
        <v>176</v>
      </c>
      <c r="C42" s="15">
        <f t="shared" si="1"/>
        <v>0</v>
      </c>
      <c r="D42" s="16">
        <f>C42/'Serving Up Mas R1'!$B$2</f>
        <v>0</v>
      </c>
      <c r="E42" s="44"/>
      <c r="F42" s="44"/>
      <c r="G42" s="44"/>
      <c r="H42" s="44"/>
      <c r="J42" s="44"/>
      <c r="K42" s="44"/>
      <c r="L42" s="44"/>
    </row>
    <row r="43" spans="1:12" x14ac:dyDescent="0.25">
      <c r="A43" s="7" t="s">
        <v>200</v>
      </c>
      <c r="B43" t="s">
        <v>201</v>
      </c>
      <c r="C43" s="15">
        <f t="shared" si="1"/>
        <v>0</v>
      </c>
      <c r="D43" s="16">
        <f>C43/'Serving Up Mas R1'!$B$2</f>
        <v>0</v>
      </c>
      <c r="E43" s="44"/>
      <c r="F43" s="44"/>
      <c r="G43" s="44"/>
      <c r="H43" s="44"/>
      <c r="J43" s="44"/>
      <c r="K43" s="44"/>
      <c r="L43" s="44"/>
    </row>
    <row r="44" spans="1:12" x14ac:dyDescent="0.25">
      <c r="A44" s="7" t="s">
        <v>94</v>
      </c>
      <c r="B44" s="7" t="s">
        <v>95</v>
      </c>
      <c r="C44" s="15">
        <f t="shared" si="1"/>
        <v>1</v>
      </c>
      <c r="D44" s="16">
        <f>C44/'Serving Up Mas R1'!$B$2</f>
        <v>4.3478260869565216E-2</v>
      </c>
      <c r="E44" s="44">
        <v>28560</v>
      </c>
      <c r="F44" s="44"/>
      <c r="G44" s="44"/>
      <c r="H44" s="44"/>
      <c r="J44" s="44"/>
      <c r="K44" s="44"/>
      <c r="L44" s="44"/>
    </row>
    <row r="45" spans="1:12" x14ac:dyDescent="0.25">
      <c r="A45" s="7" t="s">
        <v>214</v>
      </c>
      <c r="B45" s="7" t="s">
        <v>215</v>
      </c>
      <c r="C45" s="15">
        <f t="shared" si="1"/>
        <v>0</v>
      </c>
      <c r="D45" s="16">
        <f>C45/'Serving Up Mas R1'!$B$2</f>
        <v>0</v>
      </c>
      <c r="E45" s="44"/>
      <c r="F45" s="44"/>
      <c r="G45" s="44"/>
      <c r="H45" s="44"/>
      <c r="J45" s="44"/>
      <c r="K45" s="44"/>
      <c r="L45" s="44"/>
    </row>
    <row r="46" spans="1:12" x14ac:dyDescent="0.25">
      <c r="A46" s="7" t="s">
        <v>262</v>
      </c>
      <c r="B46" s="7" t="s">
        <v>263</v>
      </c>
      <c r="C46" s="15">
        <f t="shared" si="1"/>
        <v>0</v>
      </c>
      <c r="D46" s="16">
        <f>C46/'Serving Up Mas R1'!$B$2</f>
        <v>0</v>
      </c>
      <c r="E46" s="44"/>
      <c r="F46" s="44"/>
      <c r="G46" s="44"/>
      <c r="H46" s="44"/>
      <c r="J46" s="44"/>
      <c r="K46" s="44"/>
      <c r="L46" s="44"/>
    </row>
    <row r="47" spans="1:12" x14ac:dyDescent="0.25">
      <c r="A47" s="7" t="s">
        <v>107</v>
      </c>
      <c r="B47" s="7" t="s">
        <v>108</v>
      </c>
      <c r="C47" s="15">
        <f t="shared" si="1"/>
        <v>0</v>
      </c>
      <c r="D47" s="16">
        <f>C47/'Serving Up Mas R1'!$B$2</f>
        <v>0</v>
      </c>
      <c r="E47" s="44"/>
      <c r="F47" s="44"/>
      <c r="G47" s="44"/>
      <c r="H47" s="44"/>
      <c r="J47" s="44"/>
      <c r="K47" s="44"/>
      <c r="L47" s="44"/>
    </row>
    <row r="48" spans="1:12" x14ac:dyDescent="0.25">
      <c r="A48" s="7" t="s">
        <v>55</v>
      </c>
      <c r="B48" s="7" t="s">
        <v>48</v>
      </c>
      <c r="C48" s="15">
        <f t="shared" si="1"/>
        <v>0</v>
      </c>
      <c r="D48" s="16">
        <f>C48/'Serving Up Mas R1'!$B$2</f>
        <v>0</v>
      </c>
      <c r="E48" s="44"/>
      <c r="F48" s="44"/>
      <c r="G48" s="44"/>
      <c r="H48" s="44"/>
      <c r="J48" s="44"/>
      <c r="K48" s="44"/>
      <c r="L48" s="44"/>
    </row>
    <row r="49" spans="1:12" x14ac:dyDescent="0.25">
      <c r="A49" s="7" t="s">
        <v>83</v>
      </c>
      <c r="B49" s="11" t="s">
        <v>12</v>
      </c>
      <c r="C49" s="15">
        <f t="shared" si="1"/>
        <v>0</v>
      </c>
      <c r="D49" s="16">
        <f>C49/'Serving Up Mas R1'!$B$2</f>
        <v>0</v>
      </c>
      <c r="E49" s="44"/>
      <c r="F49" s="44"/>
      <c r="G49" s="44"/>
      <c r="H49" s="44"/>
      <c r="J49" s="44"/>
      <c r="K49" s="44"/>
      <c r="L49" s="44"/>
    </row>
    <row r="50" spans="1:12" x14ac:dyDescent="0.25">
      <c r="A50" s="7" t="s">
        <v>210</v>
      </c>
      <c r="B50" s="7" t="s">
        <v>211</v>
      </c>
      <c r="C50" s="15">
        <f t="shared" si="1"/>
        <v>0</v>
      </c>
      <c r="D50" s="16">
        <f>C50/'Serving Up Mas R1'!$B$2</f>
        <v>0</v>
      </c>
      <c r="E50" s="44"/>
      <c r="F50" s="44"/>
      <c r="G50" s="44"/>
      <c r="H50" s="44"/>
      <c r="J50" s="44"/>
      <c r="K50" s="44"/>
      <c r="L50" s="44"/>
    </row>
    <row r="51" spans="1:12" x14ac:dyDescent="0.25">
      <c r="A51" s="7" t="s">
        <v>54</v>
      </c>
      <c r="B51" s="7" t="s">
        <v>53</v>
      </c>
      <c r="C51" s="15">
        <f t="shared" si="1"/>
        <v>0</v>
      </c>
      <c r="D51" s="16">
        <f>C51/'Serving Up Mas R1'!$B$2</f>
        <v>0</v>
      </c>
      <c r="E51" s="44"/>
      <c r="F51" s="44"/>
      <c r="G51" s="44"/>
      <c r="H51" s="44"/>
      <c r="J51" s="44"/>
      <c r="K51" s="44"/>
      <c r="L51" s="44"/>
    </row>
    <row r="52" spans="1:12" x14ac:dyDescent="0.25">
      <c r="A52" s="7" t="s">
        <v>216</v>
      </c>
      <c r="B52" s="7" t="s">
        <v>217</v>
      </c>
      <c r="C52" s="15">
        <f t="shared" si="1"/>
        <v>0</v>
      </c>
      <c r="D52" s="16">
        <f>C52/'Serving Up Mas R1'!$B$2</f>
        <v>0</v>
      </c>
      <c r="E52" s="44"/>
      <c r="F52" s="44"/>
      <c r="G52" s="44"/>
      <c r="H52" s="44"/>
      <c r="J52" s="44"/>
      <c r="K52" s="44"/>
      <c r="L52" s="44"/>
    </row>
    <row r="53" spans="1:12" x14ac:dyDescent="0.25">
      <c r="A53" s="7" t="s">
        <v>212</v>
      </c>
      <c r="B53" s="7" t="s">
        <v>213</v>
      </c>
      <c r="C53" s="15">
        <f t="shared" si="1"/>
        <v>0</v>
      </c>
      <c r="D53" s="16">
        <f>C53/'Serving Up Mas R1'!$B$2</f>
        <v>0</v>
      </c>
      <c r="E53" s="44"/>
      <c r="F53" s="44"/>
      <c r="G53" s="44"/>
      <c r="H53" s="44"/>
      <c r="J53" s="44"/>
      <c r="K53" s="44"/>
      <c r="L53" s="44"/>
    </row>
    <row r="54" spans="1:12" x14ac:dyDescent="0.25">
      <c r="A54" s="7" t="s">
        <v>194</v>
      </c>
      <c r="B54" s="7" t="s">
        <v>195</v>
      </c>
      <c r="C54" s="15">
        <f t="shared" si="1"/>
        <v>0</v>
      </c>
      <c r="D54" s="16">
        <f>C54/'Serving Up Mas R1'!$B$2</f>
        <v>0</v>
      </c>
      <c r="E54" s="44"/>
      <c r="F54" s="44"/>
      <c r="G54" s="44"/>
      <c r="H54" s="44"/>
      <c r="J54" s="44"/>
      <c r="K54" s="44"/>
      <c r="L54" s="44"/>
    </row>
    <row r="55" spans="1:12" x14ac:dyDescent="0.25">
      <c r="A55" s="7" t="s">
        <v>190</v>
      </c>
      <c r="B55" s="7" t="s">
        <v>191</v>
      </c>
      <c r="C55" s="15">
        <f t="shared" si="1"/>
        <v>0</v>
      </c>
      <c r="D55" s="16">
        <f>C55/'Serving Up Mas R1'!$B$2</f>
        <v>0</v>
      </c>
      <c r="E55" s="44"/>
      <c r="F55" s="44"/>
      <c r="G55" s="44"/>
      <c r="H55" s="44"/>
      <c r="J55" s="44"/>
      <c r="K55" s="44"/>
      <c r="L55" s="44"/>
    </row>
    <row r="56" spans="1:12" x14ac:dyDescent="0.25">
      <c r="A56" s="7" t="s">
        <v>37</v>
      </c>
      <c r="B56" s="11" t="s">
        <v>74</v>
      </c>
      <c r="C56" s="15">
        <f t="shared" si="1"/>
        <v>1</v>
      </c>
      <c r="D56" s="16">
        <f>C56/'Serving Up Mas R1'!$B$2</f>
        <v>4.3478260869565216E-2</v>
      </c>
      <c r="E56" s="46">
        <v>28560</v>
      </c>
    </row>
    <row r="57" spans="1:12" x14ac:dyDescent="0.25">
      <c r="A57" s="7" t="s">
        <v>85</v>
      </c>
      <c r="B57" s="11" t="s">
        <v>8</v>
      </c>
      <c r="C57" s="15">
        <f t="shared" si="1"/>
        <v>0</v>
      </c>
      <c r="D57" s="16">
        <f>C57/'Serving Up Mas R1'!$B$2</f>
        <v>0</v>
      </c>
      <c r="E57" s="46"/>
    </row>
    <row r="58" spans="1:12" x14ac:dyDescent="0.25">
      <c r="A58" s="7" t="s">
        <v>41</v>
      </c>
      <c r="B58" s="7" t="s">
        <v>40</v>
      </c>
      <c r="C58" s="15">
        <f t="shared" si="1"/>
        <v>1</v>
      </c>
      <c r="D58" s="16">
        <f>C58/'Serving Up Mas R1'!$B$2</f>
        <v>4.3478260869565216E-2</v>
      </c>
      <c r="E58" s="46">
        <v>29486</v>
      </c>
    </row>
    <row r="59" spans="1:12" x14ac:dyDescent="0.25">
      <c r="A59" s="7" t="s">
        <v>42</v>
      </c>
      <c r="B59" s="7" t="s">
        <v>43</v>
      </c>
      <c r="C59" s="15">
        <f t="shared" si="1"/>
        <v>1</v>
      </c>
      <c r="D59" s="16">
        <f>C59/'Serving Up Mas R1'!$B$2</f>
        <v>4.3478260869565216E-2</v>
      </c>
      <c r="E59" s="46">
        <v>29486</v>
      </c>
    </row>
    <row r="60" spans="1:12" x14ac:dyDescent="0.25">
      <c r="A60" s="7" t="s">
        <v>44</v>
      </c>
      <c r="B60" s="7" t="s">
        <v>45</v>
      </c>
      <c r="C60" s="15">
        <f t="shared" si="1"/>
        <v>0</v>
      </c>
      <c r="D60" s="16">
        <f>C60/'Serving Up Mas R1'!$B$2</f>
        <v>0</v>
      </c>
    </row>
    <row r="61" spans="1:12" x14ac:dyDescent="0.25">
      <c r="A61" s="7" t="s">
        <v>66</v>
      </c>
      <c r="B61" s="11" t="s">
        <v>29</v>
      </c>
      <c r="C61" s="15">
        <f t="shared" si="1"/>
        <v>0</v>
      </c>
      <c r="D61" s="16">
        <f>C61/'Serving Up Mas R1'!$B$2</f>
        <v>0</v>
      </c>
    </row>
    <row r="62" spans="1:12" x14ac:dyDescent="0.25">
      <c r="A62" s="7" t="s">
        <v>57</v>
      </c>
      <c r="B62" s="11" t="s">
        <v>18</v>
      </c>
      <c r="C62" s="15">
        <f t="shared" si="1"/>
        <v>0</v>
      </c>
      <c r="D62" s="16">
        <f>C62/'Serving Up Mas R1'!$B$2</f>
        <v>0</v>
      </c>
    </row>
    <row r="63" spans="1:12" x14ac:dyDescent="0.25">
      <c r="A63" s="7" t="s">
        <v>188</v>
      </c>
      <c r="B63" s="7" t="s">
        <v>189</v>
      </c>
      <c r="C63" s="15">
        <f t="shared" si="1"/>
        <v>0</v>
      </c>
      <c r="D63" s="16">
        <f>C63/'Serving Up Mas R1'!$B$2</f>
        <v>0</v>
      </c>
    </row>
  </sheetData>
  <autoFilter ref="A5:D63" xr:uid="{9F969DA3-599E-4073-859A-E773284C51B9}"/>
  <sortState xmlns:xlrd2="http://schemas.microsoft.com/office/spreadsheetml/2017/richdata2" ref="A6:L63">
    <sortCondition descending="1" ref="D6:D63"/>
  </sortState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5D2A-169F-497C-A6BB-E5918071B341}">
  <sheetPr>
    <tabColor rgb="FF00B0F0"/>
    <pageSetUpPr fitToPage="1"/>
  </sheetPr>
  <dimension ref="A4:T67"/>
  <sheetViews>
    <sheetView workbookViewId="0">
      <selection activeCell="E6" sqref="E6:M56"/>
    </sheetView>
  </sheetViews>
  <sheetFormatPr defaultRowHeight="15" x14ac:dyDescent="0.25"/>
  <cols>
    <col min="1" max="1" width="17" style="7" bestFit="1" customWidth="1"/>
    <col min="2" max="2" width="47.28515625" style="7" bestFit="1" customWidth="1"/>
    <col min="3" max="3" width="5.28515625" style="7" bestFit="1" customWidth="1"/>
    <col min="4" max="4" width="4.42578125" style="7" bestFit="1" customWidth="1"/>
    <col min="5" max="8" width="6" style="46" bestFit="1" customWidth="1"/>
    <col min="9" max="9" width="6" style="21" bestFit="1" customWidth="1"/>
    <col min="10" max="12" width="6" style="46" bestFit="1" customWidth="1"/>
    <col min="13" max="13" width="5" bestFit="1" customWidth="1"/>
    <col min="14" max="18" width="6" bestFit="1" customWidth="1"/>
  </cols>
  <sheetData>
    <row r="4" spans="1:20" ht="23.25" x14ac:dyDescent="0.35">
      <c r="B4" s="2" t="s">
        <v>7</v>
      </c>
      <c r="C4" s="2"/>
      <c r="D4" s="2"/>
      <c r="E4" s="25"/>
      <c r="F4" s="25"/>
      <c r="G4" s="25"/>
      <c r="H4" s="25"/>
      <c r="I4" s="25"/>
    </row>
    <row r="5" spans="1:20" ht="23.25" x14ac:dyDescent="0.35">
      <c r="A5" s="19" t="s">
        <v>89</v>
      </c>
      <c r="B5" s="19" t="s">
        <v>88</v>
      </c>
      <c r="C5" s="19" t="s">
        <v>90</v>
      </c>
      <c r="D5" s="19" t="s">
        <v>91</v>
      </c>
      <c r="E5" s="45" t="s">
        <v>92</v>
      </c>
      <c r="F5" s="45"/>
      <c r="G5" s="45"/>
      <c r="H5" s="45"/>
      <c r="I5" s="25"/>
    </row>
    <row r="6" spans="1:20" x14ac:dyDescent="0.25">
      <c r="A6" s="7" t="s">
        <v>46</v>
      </c>
      <c r="B6" s="11" t="s">
        <v>22</v>
      </c>
      <c r="C6" s="15">
        <f>COUNT(E6:AH6)</f>
        <v>0</v>
      </c>
      <c r="D6" s="16">
        <f>C6/'Serving Up Mas R1'!$B$2</f>
        <v>0</v>
      </c>
      <c r="M6" s="46"/>
      <c r="N6" s="46"/>
      <c r="O6" s="46"/>
      <c r="P6" s="46"/>
      <c r="Q6" s="46"/>
      <c r="R6" s="46"/>
      <c r="S6" s="46"/>
      <c r="T6" s="46"/>
    </row>
    <row r="7" spans="1:20" x14ac:dyDescent="0.25">
      <c r="A7" s="7" t="s">
        <v>225</v>
      </c>
      <c r="B7" s="7" t="s">
        <v>226</v>
      </c>
      <c r="C7" s="15">
        <f>COUNT(E7:AH7)</f>
        <v>0</v>
      </c>
      <c r="D7" s="16">
        <f>C7/'Serving Up Mas R1'!$B$2</f>
        <v>0</v>
      </c>
      <c r="K7" s="97"/>
      <c r="O7" s="46"/>
      <c r="P7" s="46"/>
      <c r="Q7" s="46"/>
      <c r="R7" s="46"/>
    </row>
    <row r="8" spans="1:20" x14ac:dyDescent="0.25">
      <c r="A8" s="7" t="s">
        <v>67</v>
      </c>
      <c r="B8" s="11" t="s">
        <v>9</v>
      </c>
      <c r="C8" s="15">
        <f>COUNT(E8:AH8)</f>
        <v>0</v>
      </c>
      <c r="D8" s="16">
        <f>C8/'Serving Up Mas R1'!$B$2</f>
        <v>0</v>
      </c>
      <c r="J8" s="97"/>
      <c r="N8" s="46"/>
    </row>
    <row r="9" spans="1:20" x14ac:dyDescent="0.25">
      <c r="A9" s="7" t="s">
        <v>69</v>
      </c>
      <c r="B9" s="7" t="s">
        <v>30</v>
      </c>
      <c r="C9" s="15">
        <f>COUNT(E9:AH9)</f>
        <v>0</v>
      </c>
      <c r="D9" s="16">
        <f>C9/'Serving Up Mas R1'!$B$2</f>
        <v>0</v>
      </c>
      <c r="M9" s="46"/>
    </row>
    <row r="10" spans="1:20" x14ac:dyDescent="0.25">
      <c r="A10" s="7" t="s">
        <v>70</v>
      </c>
      <c r="B10" s="7" t="s">
        <v>31</v>
      </c>
      <c r="C10" s="15">
        <f>COUNT(E10:AG10)</f>
        <v>0</v>
      </c>
      <c r="D10" s="16">
        <f>C10/'Serving Up Mas R1'!$B$2</f>
        <v>0</v>
      </c>
      <c r="H10" s="21"/>
      <c r="I10" s="46"/>
      <c r="L10"/>
      <c r="M10" s="46"/>
    </row>
    <row r="11" spans="1:20" x14ac:dyDescent="0.25">
      <c r="A11" s="7" t="s">
        <v>196</v>
      </c>
      <c r="B11" s="7" t="s">
        <v>197</v>
      </c>
      <c r="C11" s="15">
        <f>COUNT(E11:AH11)</f>
        <v>0</v>
      </c>
      <c r="D11" s="16">
        <f>C11/'Serving Up Mas R1'!$B$2</f>
        <v>0</v>
      </c>
    </row>
    <row r="12" spans="1:20" x14ac:dyDescent="0.25">
      <c r="A12" s="7" t="s">
        <v>84</v>
      </c>
      <c r="B12" s="11" t="s">
        <v>11</v>
      </c>
      <c r="C12" s="15">
        <f>COUNT(E12:AH12)</f>
        <v>0</v>
      </c>
      <c r="D12" s="16">
        <f>C12/'Serving Up Mas R1'!$B$2</f>
        <v>0</v>
      </c>
    </row>
    <row r="13" spans="1:20" x14ac:dyDescent="0.25">
      <c r="A13" s="7" t="s">
        <v>58</v>
      </c>
      <c r="B13" s="7" t="s">
        <v>71</v>
      </c>
      <c r="C13" s="15">
        <f>COUNT(E13:AG13)</f>
        <v>0</v>
      </c>
      <c r="D13" s="16">
        <f>C13/'Serving Up Mas R1'!$B$2</f>
        <v>0</v>
      </c>
      <c r="H13" s="21"/>
      <c r="I13" s="46"/>
    </row>
    <row r="14" spans="1:20" x14ac:dyDescent="0.25">
      <c r="A14" s="7" t="s">
        <v>41</v>
      </c>
      <c r="B14" s="7" t="s">
        <v>40</v>
      </c>
      <c r="C14" s="15">
        <f>COUNT(E14:AH14)</f>
        <v>0</v>
      </c>
      <c r="D14" s="16">
        <f>C14/'Serving Up Mas R1'!$B$2</f>
        <v>0</v>
      </c>
    </row>
    <row r="15" spans="1:20" x14ac:dyDescent="0.25">
      <c r="A15" s="7" t="s">
        <v>109</v>
      </c>
      <c r="B15" s="7" t="s">
        <v>110</v>
      </c>
      <c r="C15" s="15">
        <f>COUNT(E15:AH15)</f>
        <v>0</v>
      </c>
      <c r="D15" s="16">
        <f>C15/'Serving Up Mas R1'!$B$2</f>
        <v>0</v>
      </c>
    </row>
    <row r="16" spans="1:20" x14ac:dyDescent="0.25">
      <c r="A16" s="7" t="s">
        <v>314</v>
      </c>
      <c r="B16" s="7" t="s">
        <v>352</v>
      </c>
      <c r="C16" s="15">
        <f>COUNT(E16:AH16)</f>
        <v>0</v>
      </c>
      <c r="D16" s="16">
        <f>C16/'Serving Up Mas R1'!$B$2</f>
        <v>0</v>
      </c>
    </row>
    <row r="17" spans="1:12" x14ac:dyDescent="0.25">
      <c r="A17" s="7" t="s">
        <v>80</v>
      </c>
      <c r="B17" s="11" t="s">
        <v>98</v>
      </c>
      <c r="C17" s="15">
        <f>COUNT(E17:AH17)</f>
        <v>0</v>
      </c>
      <c r="D17" s="16">
        <f>C17/'Serving Up Mas R1'!$B$2</f>
        <v>0</v>
      </c>
    </row>
    <row r="18" spans="1:12" x14ac:dyDescent="0.25">
      <c r="A18" s="7" t="s">
        <v>177</v>
      </c>
      <c r="B18" t="s">
        <v>178</v>
      </c>
      <c r="C18" s="15">
        <f>COUNT(E18:AG18)</f>
        <v>0</v>
      </c>
      <c r="D18" s="16">
        <f>C18/'Serving Up Mas R1'!$B$2</f>
        <v>0</v>
      </c>
      <c r="H18" s="21"/>
      <c r="I18" s="46"/>
      <c r="L18"/>
    </row>
    <row r="19" spans="1:12" x14ac:dyDescent="0.25">
      <c r="A19" s="7" t="s">
        <v>86</v>
      </c>
      <c r="B19" s="11" t="s">
        <v>10</v>
      </c>
      <c r="C19" s="15">
        <f t="shared" ref="C19:C50" si="0">COUNT(E19:AH19)</f>
        <v>0</v>
      </c>
      <c r="D19" s="16">
        <f>C19/'Serving Up Mas R1'!$B$2</f>
        <v>0</v>
      </c>
    </row>
    <row r="20" spans="1:12" x14ac:dyDescent="0.25">
      <c r="A20" s="7" t="s">
        <v>233</v>
      </c>
      <c r="B20" s="7" t="s">
        <v>234</v>
      </c>
      <c r="C20" s="15">
        <f t="shared" si="0"/>
        <v>0</v>
      </c>
      <c r="D20" s="16">
        <f>C20/'Serving Up Mas R1'!$B$2</f>
        <v>0</v>
      </c>
    </row>
    <row r="21" spans="1:12" x14ac:dyDescent="0.25">
      <c r="A21" s="7" t="s">
        <v>94</v>
      </c>
      <c r="B21" s="7" t="s">
        <v>95</v>
      </c>
      <c r="C21" s="15">
        <f t="shared" si="0"/>
        <v>0</v>
      </c>
      <c r="D21" s="16">
        <f>C21/'Serving Up Mas R1'!$B$2</f>
        <v>0</v>
      </c>
    </row>
    <row r="22" spans="1:12" x14ac:dyDescent="0.25">
      <c r="A22" s="7" t="s">
        <v>105</v>
      </c>
      <c r="B22" s="7" t="s">
        <v>106</v>
      </c>
      <c r="C22" s="15">
        <f t="shared" si="0"/>
        <v>0</v>
      </c>
      <c r="D22" s="16">
        <f>C22/'Serving Up Mas R1'!$B$2</f>
        <v>0</v>
      </c>
    </row>
    <row r="23" spans="1:12" x14ac:dyDescent="0.25">
      <c r="A23" s="7" t="s">
        <v>57</v>
      </c>
      <c r="B23" s="11" t="s">
        <v>18</v>
      </c>
      <c r="C23" s="15">
        <f t="shared" si="0"/>
        <v>0</v>
      </c>
      <c r="D23" s="16">
        <f>C23/'Serving Up Mas R1'!$B$2</f>
        <v>0</v>
      </c>
      <c r="F23" s="97"/>
    </row>
    <row r="24" spans="1:12" x14ac:dyDescent="0.25">
      <c r="A24" s="7" t="s">
        <v>50</v>
      </c>
      <c r="B24" s="11" t="s">
        <v>49</v>
      </c>
      <c r="C24" s="15">
        <f t="shared" si="0"/>
        <v>0</v>
      </c>
      <c r="D24" s="16">
        <f>C24/'Serving Up Mas R1'!$B$2</f>
        <v>0</v>
      </c>
    </row>
    <row r="25" spans="1:12" x14ac:dyDescent="0.25">
      <c r="A25" s="7" t="s">
        <v>231</v>
      </c>
      <c r="B25" s="7" t="s">
        <v>232</v>
      </c>
      <c r="C25" s="15">
        <f t="shared" si="0"/>
        <v>0</v>
      </c>
      <c r="D25" s="16">
        <f>C25/'Serving Up Mas R1'!$B$2</f>
        <v>0</v>
      </c>
    </row>
    <row r="26" spans="1:12" x14ac:dyDescent="0.25">
      <c r="A26" s="7" t="s">
        <v>77</v>
      </c>
      <c r="B26" s="11" t="s">
        <v>20</v>
      </c>
      <c r="C26" s="15">
        <f t="shared" si="0"/>
        <v>0</v>
      </c>
      <c r="D26" s="16">
        <f>C26/'Serving Up Mas R1'!$B$2</f>
        <v>0</v>
      </c>
    </row>
    <row r="27" spans="1:12" x14ac:dyDescent="0.25">
      <c r="A27" s="7" t="s">
        <v>79</v>
      </c>
      <c r="B27" s="11" t="s">
        <v>23</v>
      </c>
      <c r="C27" s="15">
        <f t="shared" si="0"/>
        <v>0</v>
      </c>
      <c r="D27" s="16">
        <f>C27/'Serving Up Mas R1'!$B$2</f>
        <v>0</v>
      </c>
    </row>
    <row r="28" spans="1:12" x14ac:dyDescent="0.25">
      <c r="A28" s="7" t="s">
        <v>214</v>
      </c>
      <c r="B28" s="7" t="s">
        <v>215</v>
      </c>
      <c r="C28" s="15">
        <f t="shared" si="0"/>
        <v>0</v>
      </c>
      <c r="D28" s="16">
        <f>C28/'Serving Up Mas R1'!$B$2</f>
        <v>0</v>
      </c>
    </row>
    <row r="29" spans="1:12" x14ac:dyDescent="0.25">
      <c r="A29" s="7" t="s">
        <v>229</v>
      </c>
      <c r="B29" s="7" t="s">
        <v>230</v>
      </c>
      <c r="C29" s="15">
        <f t="shared" si="0"/>
        <v>0</v>
      </c>
      <c r="D29" s="16">
        <f>C29/'Serving Up Mas R1'!$B$2</f>
        <v>0</v>
      </c>
    </row>
    <row r="30" spans="1:12" x14ac:dyDescent="0.25">
      <c r="A30" s="7" t="s">
        <v>56</v>
      </c>
      <c r="B30" s="7" t="s">
        <v>47</v>
      </c>
      <c r="C30" s="15">
        <f t="shared" si="0"/>
        <v>0</v>
      </c>
      <c r="D30" s="16">
        <f>C30/'Serving Up Mas R1'!$B$2</f>
        <v>0</v>
      </c>
    </row>
    <row r="31" spans="1:12" x14ac:dyDescent="0.25">
      <c r="A31" s="7" t="s">
        <v>279</v>
      </c>
      <c r="B31" s="7" t="s">
        <v>361</v>
      </c>
      <c r="C31" s="15">
        <f t="shared" si="0"/>
        <v>0</v>
      </c>
      <c r="D31" s="16">
        <f>C31/'Serving Up Mas R1'!$B$2</f>
        <v>0</v>
      </c>
    </row>
    <row r="32" spans="1:12" x14ac:dyDescent="0.25">
      <c r="A32" s="7" t="s">
        <v>194</v>
      </c>
      <c r="B32" s="7" t="s">
        <v>195</v>
      </c>
      <c r="C32" s="15">
        <f t="shared" si="0"/>
        <v>0</v>
      </c>
      <c r="D32" s="16">
        <f>C32/'Serving Up Mas R1'!$B$2</f>
        <v>0</v>
      </c>
    </row>
    <row r="33" spans="1:5" x14ac:dyDescent="0.25">
      <c r="A33" s="7" t="s">
        <v>285</v>
      </c>
      <c r="B33" s="7" t="s">
        <v>357</v>
      </c>
      <c r="C33" s="15">
        <f t="shared" si="0"/>
        <v>0</v>
      </c>
      <c r="D33" s="16">
        <f>C33/'Serving Up Mas R1'!$B$2</f>
        <v>0</v>
      </c>
    </row>
    <row r="34" spans="1:5" x14ac:dyDescent="0.25">
      <c r="A34" s="7" t="s">
        <v>276</v>
      </c>
      <c r="B34" s="7" t="s">
        <v>365</v>
      </c>
      <c r="C34" s="15">
        <f t="shared" si="0"/>
        <v>0</v>
      </c>
      <c r="D34" s="16">
        <f>C34/'Serving Up Mas R1'!$B$2</f>
        <v>0</v>
      </c>
    </row>
    <row r="35" spans="1:5" x14ac:dyDescent="0.25">
      <c r="A35" s="7" t="s">
        <v>42</v>
      </c>
      <c r="B35" s="7" t="s">
        <v>43</v>
      </c>
      <c r="C35" s="15">
        <f t="shared" si="0"/>
        <v>0</v>
      </c>
      <c r="D35" s="16">
        <f>C35/'Serving Up Mas R1'!$B$2</f>
        <v>0</v>
      </c>
      <c r="E35" s="97"/>
    </row>
    <row r="36" spans="1:5" x14ac:dyDescent="0.25">
      <c r="A36" s="7" t="s">
        <v>198</v>
      </c>
      <c r="B36" s="7" t="s">
        <v>199</v>
      </c>
      <c r="C36" s="15">
        <f t="shared" si="0"/>
        <v>0</v>
      </c>
      <c r="D36" s="16">
        <f>C36/'Serving Up Mas R1'!$B$2</f>
        <v>0</v>
      </c>
    </row>
    <row r="37" spans="1:5" x14ac:dyDescent="0.25">
      <c r="A37" s="7" t="s">
        <v>312</v>
      </c>
      <c r="B37" s="7" t="s">
        <v>351</v>
      </c>
      <c r="C37" s="15">
        <f t="shared" si="0"/>
        <v>0</v>
      </c>
      <c r="D37" s="16">
        <f>C37/'Serving Up Mas R1'!$B$2</f>
        <v>0</v>
      </c>
    </row>
    <row r="38" spans="1:5" x14ac:dyDescent="0.25">
      <c r="A38" s="7" t="s">
        <v>66</v>
      </c>
      <c r="B38" s="11" t="s">
        <v>29</v>
      </c>
      <c r="C38" s="15">
        <f t="shared" si="0"/>
        <v>0</v>
      </c>
      <c r="D38" s="16">
        <f>C38/'Serving Up Mas R1'!$B$2</f>
        <v>0</v>
      </c>
    </row>
    <row r="39" spans="1:5" x14ac:dyDescent="0.25">
      <c r="A39" s="7" t="s">
        <v>317</v>
      </c>
      <c r="B39" s="7" t="s">
        <v>354</v>
      </c>
      <c r="C39" s="15">
        <f t="shared" si="0"/>
        <v>0</v>
      </c>
      <c r="D39" s="16">
        <f>C39/'Serving Up Mas R1'!$B$2</f>
        <v>0</v>
      </c>
    </row>
    <row r="40" spans="1:5" x14ac:dyDescent="0.25">
      <c r="A40" s="7" t="s">
        <v>85</v>
      </c>
      <c r="B40" s="11" t="s">
        <v>8</v>
      </c>
      <c r="C40" s="15">
        <f t="shared" si="0"/>
        <v>0</v>
      </c>
      <c r="D40" s="16">
        <f>C40/'Serving Up Mas R1'!$B$2</f>
        <v>0</v>
      </c>
    </row>
    <row r="41" spans="1:5" x14ac:dyDescent="0.25">
      <c r="A41" s="7" t="s">
        <v>200</v>
      </c>
      <c r="B41" t="s">
        <v>201</v>
      </c>
      <c r="C41" s="15">
        <f t="shared" si="0"/>
        <v>0</v>
      </c>
      <c r="D41" s="16">
        <f>C41/'Serving Up Mas R1'!$B$2</f>
        <v>0</v>
      </c>
    </row>
    <row r="42" spans="1:5" x14ac:dyDescent="0.25">
      <c r="A42" s="7" t="s">
        <v>367</v>
      </c>
      <c r="B42" s="7" t="s">
        <v>368</v>
      </c>
      <c r="C42" s="15">
        <f t="shared" si="0"/>
        <v>0</v>
      </c>
      <c r="D42" s="16">
        <f>C42/'Serving Up Mas R1'!$B$2</f>
        <v>0</v>
      </c>
    </row>
    <row r="43" spans="1:5" x14ac:dyDescent="0.25">
      <c r="A43" s="7" t="s">
        <v>184</v>
      </c>
      <c r="B43" s="7" t="s">
        <v>185</v>
      </c>
      <c r="C43" s="15">
        <f t="shared" si="0"/>
        <v>0</v>
      </c>
      <c r="D43" s="16">
        <f>C43/'Serving Up Mas R1'!$B$2</f>
        <v>0</v>
      </c>
    </row>
    <row r="44" spans="1:5" x14ac:dyDescent="0.25">
      <c r="A44" s="7" t="s">
        <v>287</v>
      </c>
      <c r="B44" s="7" t="s">
        <v>353</v>
      </c>
      <c r="C44" s="15">
        <f t="shared" si="0"/>
        <v>0</v>
      </c>
      <c r="D44" s="16">
        <f>C44/'Serving Up Mas R1'!$B$2</f>
        <v>0</v>
      </c>
    </row>
    <row r="45" spans="1:5" x14ac:dyDescent="0.25">
      <c r="A45" s="7" t="s">
        <v>68</v>
      </c>
      <c r="B45" s="11" t="s">
        <v>19</v>
      </c>
      <c r="C45" s="15">
        <f t="shared" si="0"/>
        <v>0</v>
      </c>
      <c r="D45" s="16">
        <f>C45/'Serving Up Mas R1'!$B$2</f>
        <v>0</v>
      </c>
    </row>
    <row r="46" spans="1:5" x14ac:dyDescent="0.25">
      <c r="A46" s="7" t="s">
        <v>192</v>
      </c>
      <c r="B46" s="7" t="s">
        <v>193</v>
      </c>
      <c r="C46" s="15">
        <f t="shared" si="0"/>
        <v>0</v>
      </c>
      <c r="D46" s="16">
        <f>C46/'Serving Up Mas R1'!$B$2</f>
        <v>0</v>
      </c>
    </row>
    <row r="47" spans="1:5" x14ac:dyDescent="0.25">
      <c r="A47" s="7" t="s">
        <v>93</v>
      </c>
      <c r="B47" s="11" t="s">
        <v>97</v>
      </c>
      <c r="C47" s="15">
        <f t="shared" si="0"/>
        <v>0</v>
      </c>
      <c r="D47" s="16">
        <f>C47/'Serving Up Mas R1'!$B$2</f>
        <v>0</v>
      </c>
    </row>
    <row r="48" spans="1:5" x14ac:dyDescent="0.25">
      <c r="A48" s="7" t="s">
        <v>171</v>
      </c>
      <c r="B48" s="7" t="s">
        <v>172</v>
      </c>
      <c r="C48" s="15">
        <f t="shared" si="0"/>
        <v>0</v>
      </c>
      <c r="D48" s="16">
        <f>C48/'Serving Up Mas R1'!$B$2</f>
        <v>0</v>
      </c>
    </row>
    <row r="49" spans="1:4" x14ac:dyDescent="0.25">
      <c r="A49" s="7" t="s">
        <v>173</v>
      </c>
      <c r="B49" s="7" t="s">
        <v>174</v>
      </c>
      <c r="C49" s="15">
        <f t="shared" si="0"/>
        <v>0</v>
      </c>
      <c r="D49" s="16">
        <f>C49/'Serving Up Mas R1'!$B$2</f>
        <v>0</v>
      </c>
    </row>
    <row r="50" spans="1:4" x14ac:dyDescent="0.25">
      <c r="A50" s="7" t="s">
        <v>175</v>
      </c>
      <c r="B50" s="7" t="s">
        <v>176</v>
      </c>
      <c r="C50" s="15">
        <f t="shared" si="0"/>
        <v>0</v>
      </c>
      <c r="D50" s="16">
        <f>C50/'Serving Up Mas R1'!$B$2</f>
        <v>0</v>
      </c>
    </row>
    <row r="51" spans="1:4" x14ac:dyDescent="0.25">
      <c r="A51" s="7" t="s">
        <v>262</v>
      </c>
      <c r="B51" s="7" t="s">
        <v>263</v>
      </c>
      <c r="C51" s="15">
        <f t="shared" ref="C51:C67" si="1">COUNT(E51:AH51)</f>
        <v>0</v>
      </c>
      <c r="D51" s="16">
        <f>C51/'Serving Up Mas R1'!$B$2</f>
        <v>0</v>
      </c>
    </row>
    <row r="52" spans="1:4" x14ac:dyDescent="0.25">
      <c r="A52" s="7" t="s">
        <v>107</v>
      </c>
      <c r="B52" s="7" t="s">
        <v>108</v>
      </c>
      <c r="C52" s="15">
        <f t="shared" si="1"/>
        <v>0</v>
      </c>
      <c r="D52" s="16">
        <f>C52/'Serving Up Mas R1'!$B$2</f>
        <v>0</v>
      </c>
    </row>
    <row r="53" spans="1:4" x14ac:dyDescent="0.25">
      <c r="A53" s="7" t="s">
        <v>55</v>
      </c>
      <c r="B53" s="7" t="s">
        <v>48</v>
      </c>
      <c r="C53" s="15">
        <f t="shared" si="1"/>
        <v>0</v>
      </c>
      <c r="D53" s="16">
        <f>C53/'Serving Up Mas R1'!$B$2</f>
        <v>0</v>
      </c>
    </row>
    <row r="54" spans="1:4" x14ac:dyDescent="0.25">
      <c r="A54" s="7" t="s">
        <v>83</v>
      </c>
      <c r="B54" s="11" t="s">
        <v>12</v>
      </c>
      <c r="C54" s="15">
        <f t="shared" si="1"/>
        <v>0</v>
      </c>
      <c r="D54" s="16">
        <f>C54/'Serving Up Mas R1'!$B$2</f>
        <v>0</v>
      </c>
    </row>
    <row r="55" spans="1:4" x14ac:dyDescent="0.25">
      <c r="A55" s="7" t="s">
        <v>52</v>
      </c>
      <c r="B55" s="11" t="s">
        <v>51</v>
      </c>
      <c r="C55" s="15">
        <f t="shared" si="1"/>
        <v>0</v>
      </c>
      <c r="D55" s="16">
        <f>C55/'Serving Up Mas R1'!$B$2</f>
        <v>0</v>
      </c>
    </row>
    <row r="56" spans="1:4" x14ac:dyDescent="0.25">
      <c r="A56" s="7" t="s">
        <v>78</v>
      </c>
      <c r="B56" s="11" t="s">
        <v>21</v>
      </c>
      <c r="C56" s="15">
        <f t="shared" si="1"/>
        <v>0</v>
      </c>
      <c r="D56" s="16">
        <f>C56/'Serving Up Mas R1'!$B$2</f>
        <v>0</v>
      </c>
    </row>
    <row r="57" spans="1:4" x14ac:dyDescent="0.25">
      <c r="A57" s="7" t="s">
        <v>210</v>
      </c>
      <c r="B57" s="7" t="s">
        <v>211</v>
      </c>
      <c r="C57" s="15">
        <f t="shared" si="1"/>
        <v>0</v>
      </c>
      <c r="D57" s="16">
        <f>C57/'Serving Up Mas R1'!$B$2</f>
        <v>0</v>
      </c>
    </row>
    <row r="58" spans="1:4" x14ac:dyDescent="0.25">
      <c r="A58" s="7" t="s">
        <v>54</v>
      </c>
      <c r="B58" s="7" t="s">
        <v>53</v>
      </c>
      <c r="C58" s="15">
        <f t="shared" si="1"/>
        <v>0</v>
      </c>
      <c r="D58" s="16">
        <f>C58/'Serving Up Mas R1'!$B$2</f>
        <v>0</v>
      </c>
    </row>
    <row r="59" spans="1:4" x14ac:dyDescent="0.25">
      <c r="A59" s="7" t="s">
        <v>216</v>
      </c>
      <c r="B59" s="7" t="s">
        <v>217</v>
      </c>
      <c r="C59" s="15">
        <f t="shared" si="1"/>
        <v>0</v>
      </c>
      <c r="D59" s="16">
        <f>C59/'Serving Up Mas R1'!$B$2</f>
        <v>0</v>
      </c>
    </row>
    <row r="60" spans="1:4" x14ac:dyDescent="0.25">
      <c r="A60" s="7" t="s">
        <v>212</v>
      </c>
      <c r="B60" s="7" t="s">
        <v>213</v>
      </c>
      <c r="C60" s="15">
        <f t="shared" si="1"/>
        <v>0</v>
      </c>
      <c r="D60" s="16">
        <f>C60/'Serving Up Mas R1'!$B$2</f>
        <v>0</v>
      </c>
    </row>
    <row r="61" spans="1:4" x14ac:dyDescent="0.25">
      <c r="A61" s="7" t="s">
        <v>190</v>
      </c>
      <c r="B61" s="7" t="s">
        <v>191</v>
      </c>
      <c r="C61" s="15">
        <f t="shared" si="1"/>
        <v>0</v>
      </c>
      <c r="D61" s="16">
        <f>C61/'Serving Up Mas R1'!$B$2</f>
        <v>0</v>
      </c>
    </row>
    <row r="62" spans="1:4" x14ac:dyDescent="0.25">
      <c r="A62" s="7" t="s">
        <v>37</v>
      </c>
      <c r="B62" s="11" t="s">
        <v>74</v>
      </c>
      <c r="C62" s="15">
        <f t="shared" si="1"/>
        <v>0</v>
      </c>
      <c r="D62" s="16">
        <f>C62/'Serving Up Mas R1'!$B$2</f>
        <v>0</v>
      </c>
    </row>
    <row r="63" spans="1:4" x14ac:dyDescent="0.25">
      <c r="A63" s="7" t="s">
        <v>44</v>
      </c>
      <c r="B63" s="7" t="s">
        <v>45</v>
      </c>
      <c r="C63" s="15">
        <f t="shared" si="1"/>
        <v>0</v>
      </c>
      <c r="D63" s="16">
        <f>C63/'Serving Up Mas R1'!$B$2</f>
        <v>0</v>
      </c>
    </row>
    <row r="64" spans="1:4" x14ac:dyDescent="0.25">
      <c r="A64" s="7" t="s">
        <v>76</v>
      </c>
      <c r="B64" s="11" t="s">
        <v>75</v>
      </c>
      <c r="C64" s="15">
        <f t="shared" si="1"/>
        <v>0</v>
      </c>
      <c r="D64" s="16">
        <f>C64/'Serving Up Mas R1'!$B$2</f>
        <v>0</v>
      </c>
    </row>
    <row r="65" spans="1:4" x14ac:dyDescent="0.25">
      <c r="A65" s="7" t="s">
        <v>204</v>
      </c>
      <c r="B65" s="7" t="s">
        <v>205</v>
      </c>
      <c r="C65" s="15">
        <f t="shared" si="1"/>
        <v>0</v>
      </c>
      <c r="D65" s="16">
        <f>C65/'Serving Up Mas R1'!$B$2</f>
        <v>0</v>
      </c>
    </row>
    <row r="66" spans="1:4" x14ac:dyDescent="0.25">
      <c r="A66" s="7" t="s">
        <v>38</v>
      </c>
      <c r="B66" s="7" t="s">
        <v>36</v>
      </c>
      <c r="C66" s="15">
        <f t="shared" si="1"/>
        <v>0</v>
      </c>
      <c r="D66" s="16">
        <f>C66/'Serving Up Mas R1'!$B$2</f>
        <v>0</v>
      </c>
    </row>
    <row r="67" spans="1:4" x14ac:dyDescent="0.25">
      <c r="A67" s="7" t="s">
        <v>188</v>
      </c>
      <c r="B67" s="7" t="s">
        <v>189</v>
      </c>
      <c r="C67" s="15">
        <f t="shared" si="1"/>
        <v>0</v>
      </c>
      <c r="D67" s="16">
        <f>C67/'Serving Up Mas R1'!$B$2</f>
        <v>0</v>
      </c>
    </row>
  </sheetData>
  <autoFilter ref="A5:D66" xr:uid="{9F969DA3-599E-4073-859A-E773284C51B9}"/>
  <sortState xmlns:xlrd2="http://schemas.microsoft.com/office/spreadsheetml/2017/richdata2" ref="A6:O67">
    <sortCondition descending="1" ref="D6:D67"/>
  </sortState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29C49-CC5C-444D-9796-5A8ECDF5CB6B}">
  <dimension ref="B2:X16"/>
  <sheetViews>
    <sheetView workbookViewId="0">
      <selection activeCell="B7" sqref="B7:X13"/>
    </sheetView>
  </sheetViews>
  <sheetFormatPr defaultRowHeight="15" x14ac:dyDescent="0.25"/>
  <cols>
    <col min="2" max="2" width="9" bestFit="1" customWidth="1"/>
    <col min="3" max="3" width="43.28515625" customWidth="1"/>
    <col min="4" max="4" width="5.42578125" bestFit="1" customWidth="1"/>
    <col min="5" max="5" width="4.5703125" bestFit="1" customWidth="1"/>
    <col min="6" max="6" width="6.5703125" bestFit="1" customWidth="1"/>
    <col min="7" max="11" width="6" bestFit="1" customWidth="1"/>
    <col min="12" max="12" width="5" bestFit="1" customWidth="1"/>
    <col min="13" max="16" width="6" bestFit="1" customWidth="1"/>
    <col min="17" max="17" width="5" bestFit="1" customWidth="1"/>
    <col min="18" max="21" width="6" bestFit="1" customWidth="1"/>
    <col min="22" max="23" width="5" bestFit="1" customWidth="1"/>
    <col min="24" max="24" width="6" bestFit="1" customWidth="1"/>
  </cols>
  <sheetData>
    <row r="2" spans="2:24" x14ac:dyDescent="0.25">
      <c r="D2">
        <f>'Customer Journey visit'!E32</f>
        <v>28</v>
      </c>
    </row>
    <row r="6" spans="2:24" x14ac:dyDescent="0.25">
      <c r="B6" s="19" t="s">
        <v>89</v>
      </c>
      <c r="C6" s="19" t="s">
        <v>88</v>
      </c>
      <c r="D6" s="19" t="s">
        <v>90</v>
      </c>
      <c r="E6" s="19" t="s">
        <v>91</v>
      </c>
      <c r="F6" s="49" t="s">
        <v>92</v>
      </c>
    </row>
    <row r="7" spans="2:24" x14ac:dyDescent="0.25">
      <c r="B7" s="74" t="s">
        <v>323</v>
      </c>
      <c r="C7" s="76" t="s">
        <v>324</v>
      </c>
      <c r="D7" s="17">
        <f t="shared" ref="D7:D13" si="0">COUNT(F7:AQ7)</f>
        <v>19</v>
      </c>
      <c r="E7" s="18">
        <f t="shared" ref="E7:E13" si="1">D7/$D$2</f>
        <v>0.6785714285714286</v>
      </c>
      <c r="F7" s="72">
        <v>2126</v>
      </c>
      <c r="G7" s="72">
        <v>28776</v>
      </c>
      <c r="H7" s="72">
        <v>29486</v>
      </c>
      <c r="I7" s="72">
        <v>4908</v>
      </c>
      <c r="J7" s="72">
        <v>4961</v>
      </c>
      <c r="K7" s="72">
        <v>30260</v>
      </c>
      <c r="L7" s="72">
        <v>4456</v>
      </c>
      <c r="M7" s="72">
        <v>21084</v>
      </c>
      <c r="N7" s="72">
        <v>34608</v>
      </c>
      <c r="O7" s="72">
        <v>5140</v>
      </c>
      <c r="P7" s="78">
        <v>26711</v>
      </c>
      <c r="Q7" s="78">
        <v>2111</v>
      </c>
      <c r="R7" s="78">
        <v>3818</v>
      </c>
      <c r="S7" s="78">
        <v>5261</v>
      </c>
      <c r="T7" s="79">
        <v>36495</v>
      </c>
      <c r="U7" s="79">
        <v>28560</v>
      </c>
      <c r="V7" s="80">
        <v>5761</v>
      </c>
      <c r="W7" s="84">
        <v>2055</v>
      </c>
      <c r="X7" s="84">
        <v>29474</v>
      </c>
    </row>
    <row r="8" spans="2:24" x14ac:dyDescent="0.25">
      <c r="B8" s="74" t="s">
        <v>325</v>
      </c>
      <c r="C8" s="76" t="s">
        <v>326</v>
      </c>
      <c r="D8" s="17">
        <f t="shared" si="0"/>
        <v>17</v>
      </c>
      <c r="E8" s="18">
        <f t="shared" si="1"/>
        <v>0.6071428571428571</v>
      </c>
      <c r="F8" s="72">
        <v>2126</v>
      </c>
      <c r="G8" s="72">
        <v>17119</v>
      </c>
      <c r="H8" s="72">
        <v>28776</v>
      </c>
      <c r="I8" s="72">
        <v>4908</v>
      </c>
      <c r="J8" s="72">
        <v>4961</v>
      </c>
      <c r="K8" s="72">
        <v>34797</v>
      </c>
      <c r="L8" s="72">
        <v>4101</v>
      </c>
      <c r="M8" s="72">
        <v>4812</v>
      </c>
      <c r="N8" s="72">
        <v>30260</v>
      </c>
      <c r="O8" s="72">
        <v>21084</v>
      </c>
      <c r="P8" s="78">
        <v>5140</v>
      </c>
      <c r="Q8" s="78">
        <v>3818</v>
      </c>
      <c r="R8" s="78">
        <v>5261</v>
      </c>
      <c r="S8" s="78">
        <v>36495</v>
      </c>
      <c r="T8" s="78">
        <v>4955</v>
      </c>
      <c r="U8" s="79">
        <v>28560</v>
      </c>
      <c r="V8" s="80">
        <v>5761</v>
      </c>
    </row>
    <row r="9" spans="2:24" x14ac:dyDescent="0.25">
      <c r="B9" s="74" t="s">
        <v>333</v>
      </c>
      <c r="C9" t="s">
        <v>334</v>
      </c>
      <c r="D9" s="17">
        <f t="shared" si="0"/>
        <v>13</v>
      </c>
      <c r="E9" s="18">
        <f t="shared" si="1"/>
        <v>0.4642857142857143</v>
      </c>
      <c r="F9" s="72">
        <v>28776</v>
      </c>
      <c r="G9" s="72">
        <v>29486</v>
      </c>
      <c r="H9" s="72">
        <v>30260</v>
      </c>
      <c r="I9" s="72">
        <v>21084</v>
      </c>
      <c r="J9" s="72">
        <v>34608</v>
      </c>
      <c r="K9" s="72">
        <v>5140</v>
      </c>
      <c r="L9" s="72">
        <v>3818</v>
      </c>
      <c r="M9" s="72">
        <v>5261</v>
      </c>
      <c r="N9" s="72">
        <v>36495</v>
      </c>
      <c r="O9" s="72">
        <v>30373</v>
      </c>
      <c r="P9" s="80">
        <v>5761</v>
      </c>
      <c r="Q9" s="80">
        <v>2055</v>
      </c>
      <c r="R9" s="84">
        <v>29474</v>
      </c>
    </row>
    <row r="10" spans="2:24" x14ac:dyDescent="0.25">
      <c r="B10" s="74" t="s">
        <v>343</v>
      </c>
      <c r="C10" t="s">
        <v>344</v>
      </c>
      <c r="D10" s="17">
        <f t="shared" si="0"/>
        <v>6</v>
      </c>
      <c r="E10" s="18">
        <f t="shared" si="1"/>
        <v>0.21428571428571427</v>
      </c>
      <c r="F10" s="72">
        <v>21084</v>
      </c>
      <c r="G10" s="72">
        <v>34608</v>
      </c>
      <c r="H10" s="72">
        <v>31746</v>
      </c>
      <c r="I10" s="72">
        <v>33453</v>
      </c>
      <c r="J10" s="72">
        <v>5261</v>
      </c>
      <c r="K10" s="72">
        <v>29474</v>
      </c>
      <c r="L10" s="72"/>
      <c r="M10" s="72"/>
      <c r="N10" s="72"/>
      <c r="O10" s="72"/>
    </row>
    <row r="11" spans="2:24" x14ac:dyDescent="0.25">
      <c r="B11" s="74" t="s">
        <v>348</v>
      </c>
      <c r="C11" t="s">
        <v>349</v>
      </c>
      <c r="D11" s="17">
        <f t="shared" si="0"/>
        <v>3</v>
      </c>
      <c r="E11" s="18">
        <f t="shared" si="1"/>
        <v>0.10714285714285714</v>
      </c>
      <c r="F11" s="73">
        <v>4955</v>
      </c>
      <c r="G11" s="72">
        <v>28560</v>
      </c>
      <c r="H11" s="72">
        <v>2055</v>
      </c>
      <c r="I11" s="72"/>
      <c r="J11" s="72"/>
      <c r="K11" s="72"/>
      <c r="L11" s="72"/>
      <c r="M11" s="72"/>
      <c r="N11" s="72"/>
      <c r="O11" s="72"/>
    </row>
    <row r="12" spans="2:24" x14ac:dyDescent="0.25">
      <c r="B12" s="74" t="s">
        <v>321</v>
      </c>
      <c r="C12" s="75" t="s">
        <v>322</v>
      </c>
      <c r="D12" s="17">
        <f t="shared" si="0"/>
        <v>2</v>
      </c>
      <c r="E12" s="18">
        <f t="shared" si="1"/>
        <v>7.1428571428571425E-2</v>
      </c>
      <c r="F12" s="77">
        <v>2126</v>
      </c>
      <c r="G12" s="72">
        <v>2055</v>
      </c>
      <c r="H12" s="72"/>
      <c r="I12" s="72"/>
      <c r="J12" s="72"/>
      <c r="K12" s="72"/>
      <c r="L12" s="72"/>
      <c r="M12" s="72"/>
      <c r="N12" s="72"/>
      <c r="O12" s="72"/>
    </row>
    <row r="13" spans="2:24" x14ac:dyDescent="0.25">
      <c r="B13" s="74" t="s">
        <v>345</v>
      </c>
      <c r="C13" t="s">
        <v>319</v>
      </c>
      <c r="D13" s="17">
        <f t="shared" si="0"/>
        <v>1</v>
      </c>
      <c r="E13" s="18">
        <f t="shared" si="1"/>
        <v>3.5714285714285712E-2</v>
      </c>
      <c r="F13" s="79">
        <v>34608</v>
      </c>
      <c r="G13" s="72"/>
      <c r="H13" s="72"/>
      <c r="I13" s="72"/>
      <c r="J13" s="72"/>
      <c r="K13" s="72"/>
      <c r="L13" s="72"/>
      <c r="M13" s="72"/>
      <c r="N13" s="72"/>
      <c r="O13" s="72"/>
    </row>
    <row r="14" spans="2:24" x14ac:dyDescent="0.25">
      <c r="G14" s="72"/>
      <c r="H14" s="72"/>
      <c r="I14" s="72"/>
      <c r="J14" s="72"/>
      <c r="K14" s="72"/>
      <c r="L14" s="72"/>
      <c r="M14" s="72"/>
      <c r="N14" s="72"/>
      <c r="O14" s="72"/>
    </row>
    <row r="15" spans="2:24" x14ac:dyDescent="0.25">
      <c r="G15" s="72"/>
      <c r="H15" s="72"/>
      <c r="I15" s="72"/>
      <c r="J15" s="72"/>
      <c r="K15" s="72"/>
      <c r="L15" s="72"/>
      <c r="M15" s="72"/>
      <c r="N15" s="72"/>
      <c r="O15" s="72"/>
    </row>
    <row r="16" spans="2:24" x14ac:dyDescent="0.25">
      <c r="G16" s="72"/>
      <c r="H16" s="72"/>
      <c r="I16" s="72"/>
      <c r="J16" s="72"/>
      <c r="K16" s="72"/>
      <c r="L16" s="72"/>
      <c r="M16" s="72"/>
      <c r="N16" s="72"/>
      <c r="O16" s="72"/>
    </row>
  </sheetData>
  <sortState xmlns:xlrd2="http://schemas.microsoft.com/office/spreadsheetml/2017/richdata2" ref="B7:X13">
    <sortCondition descending="1" ref="E7:E13"/>
  </sortState>
  <phoneticPr fontId="18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05CE8-7BA5-42EE-8777-6E076B1BE40E}">
  <sheetPr filterMode="1">
    <pageSetUpPr fitToPage="1"/>
  </sheetPr>
  <dimension ref="A4:U72"/>
  <sheetViews>
    <sheetView workbookViewId="0">
      <selection activeCell="K73" sqref="K73"/>
    </sheetView>
  </sheetViews>
  <sheetFormatPr defaultRowHeight="15" x14ac:dyDescent="0.25"/>
  <cols>
    <col min="1" max="1" width="17" style="7" bestFit="1" customWidth="1"/>
    <col min="2" max="2" width="56.5703125" style="7" bestFit="1" customWidth="1"/>
    <col min="3" max="3" width="5.28515625" style="7" bestFit="1" customWidth="1"/>
    <col min="4" max="4" width="7.140625" style="7" bestFit="1" customWidth="1"/>
    <col min="5" max="8" width="6" style="46" bestFit="1" customWidth="1"/>
    <col min="9" max="9" width="6" style="21" bestFit="1" customWidth="1"/>
    <col min="10" max="12" width="6" style="46" bestFit="1" customWidth="1"/>
    <col min="13" max="20" width="6" bestFit="1" customWidth="1"/>
    <col min="21" max="21" width="5" bestFit="1" customWidth="1"/>
  </cols>
  <sheetData>
    <row r="4" spans="1:21" ht="23.25" x14ac:dyDescent="0.35">
      <c r="B4" s="2" t="s">
        <v>7</v>
      </c>
      <c r="C4" s="2"/>
      <c r="D4" s="2"/>
      <c r="E4" s="25"/>
      <c r="F4" s="25"/>
      <c r="G4" s="25"/>
      <c r="H4" s="25"/>
      <c r="I4" s="25"/>
    </row>
    <row r="5" spans="1:21" ht="23.25" x14ac:dyDescent="0.35">
      <c r="A5" s="19" t="s">
        <v>89</v>
      </c>
      <c r="B5" s="19" t="s">
        <v>88</v>
      </c>
      <c r="C5" s="19" t="s">
        <v>90</v>
      </c>
      <c r="D5" s="19" t="s">
        <v>91</v>
      </c>
      <c r="E5" s="45" t="s">
        <v>92</v>
      </c>
      <c r="F5" s="45"/>
      <c r="G5" s="45"/>
      <c r="H5" s="45"/>
      <c r="I5" s="25"/>
    </row>
    <row r="6" spans="1:21" x14ac:dyDescent="0.25">
      <c r="A6" s="7" t="s">
        <v>78</v>
      </c>
      <c r="B6" s="11" t="s">
        <v>21</v>
      </c>
      <c r="C6" s="15">
        <f t="shared" ref="C6" si="0">COUNT(E6:AH6)</f>
        <v>7</v>
      </c>
      <c r="D6" s="16">
        <f>C6/'Serving Up Mas R1'!$B$2</f>
        <v>0.30434782608695654</v>
      </c>
      <c r="E6" s="46">
        <v>4961</v>
      </c>
      <c r="F6" s="46">
        <v>30373</v>
      </c>
      <c r="G6" s="46">
        <v>4908</v>
      </c>
      <c r="H6" s="46">
        <v>17119</v>
      </c>
      <c r="I6" s="21">
        <v>34608</v>
      </c>
      <c r="J6" s="46">
        <v>4456</v>
      </c>
      <c r="K6" s="46">
        <v>29474</v>
      </c>
      <c r="M6" s="46"/>
      <c r="N6" s="46"/>
      <c r="O6" s="46"/>
      <c r="P6" s="46"/>
      <c r="Q6" s="46"/>
      <c r="R6" s="46"/>
      <c r="S6" s="46"/>
      <c r="T6" s="46"/>
      <c r="U6" s="46"/>
    </row>
    <row r="7" spans="1:21" hidden="1" x14ac:dyDescent="0.25">
      <c r="A7" s="7" t="s">
        <v>38</v>
      </c>
      <c r="B7" s="7" t="s">
        <v>36</v>
      </c>
      <c r="C7" s="15">
        <f t="shared" ref="C7:C38" si="1">COUNT(E7:AH7)</f>
        <v>6</v>
      </c>
      <c r="D7" s="16">
        <f>C7/'Serving Up Mas R1'!$B$2</f>
        <v>0.2608695652173913</v>
      </c>
      <c r="E7" s="46">
        <v>4908</v>
      </c>
      <c r="F7" s="46">
        <v>29486</v>
      </c>
      <c r="G7" s="46">
        <v>34608</v>
      </c>
      <c r="H7" s="46">
        <v>33453</v>
      </c>
      <c r="I7" s="21">
        <v>33835</v>
      </c>
      <c r="J7" s="46">
        <v>4456</v>
      </c>
      <c r="M7" s="46"/>
      <c r="N7" s="46"/>
      <c r="O7" s="46"/>
      <c r="P7" s="46"/>
      <c r="Q7" s="46"/>
      <c r="R7" s="46"/>
    </row>
    <row r="8" spans="1:21" hidden="1" x14ac:dyDescent="0.25">
      <c r="A8" s="7" t="s">
        <v>46</v>
      </c>
      <c r="B8" s="11" t="s">
        <v>22</v>
      </c>
      <c r="C8" s="15">
        <f t="shared" si="1"/>
        <v>5</v>
      </c>
      <c r="D8" s="16">
        <f>C8/'Serving Up Mas R1'!$B$2</f>
        <v>0.21739130434782608</v>
      </c>
      <c r="E8" s="46">
        <v>4961</v>
      </c>
      <c r="F8" s="46">
        <v>2126</v>
      </c>
      <c r="G8" s="46">
        <v>1719</v>
      </c>
      <c r="H8" s="46">
        <v>33453</v>
      </c>
      <c r="I8" s="21">
        <v>3818</v>
      </c>
      <c r="M8" s="46"/>
      <c r="N8" s="46"/>
    </row>
    <row r="9" spans="1:21" hidden="1" x14ac:dyDescent="0.25">
      <c r="A9" s="7" t="s">
        <v>107</v>
      </c>
      <c r="B9" s="7" t="s">
        <v>108</v>
      </c>
      <c r="C9" s="15">
        <f t="shared" si="1"/>
        <v>5</v>
      </c>
      <c r="D9" s="16">
        <f>C9/'Serving Up Mas R1'!$B$2</f>
        <v>0.21739130434782608</v>
      </c>
      <c r="E9" s="46">
        <v>29486</v>
      </c>
      <c r="F9" s="46">
        <v>34608</v>
      </c>
      <c r="G9" s="46">
        <v>33453</v>
      </c>
      <c r="H9" s="46">
        <v>3818</v>
      </c>
      <c r="I9" s="21">
        <v>33835</v>
      </c>
    </row>
    <row r="10" spans="1:21" hidden="1" x14ac:dyDescent="0.25">
      <c r="A10" s="7" t="s">
        <v>109</v>
      </c>
      <c r="B10" s="7" t="s">
        <v>110</v>
      </c>
      <c r="C10" s="15">
        <f t="shared" si="1"/>
        <v>5</v>
      </c>
      <c r="D10" s="16">
        <f>C10/'Serving Up Mas R1'!$B$2</f>
        <v>0.21739130434782608</v>
      </c>
      <c r="E10" s="46">
        <v>26711</v>
      </c>
      <c r="F10" s="46">
        <v>2126</v>
      </c>
      <c r="G10" s="46">
        <v>28776</v>
      </c>
      <c r="H10" s="46">
        <v>3818</v>
      </c>
      <c r="I10" s="21">
        <v>28560</v>
      </c>
    </row>
    <row r="11" spans="1:21" hidden="1" x14ac:dyDescent="0.25">
      <c r="A11" s="7" t="s">
        <v>80</v>
      </c>
      <c r="B11" s="11" t="s">
        <v>98</v>
      </c>
      <c r="C11" s="15">
        <f t="shared" si="1"/>
        <v>5</v>
      </c>
      <c r="D11" s="16">
        <f>C11/'Serving Up Mas R1'!$B$2</f>
        <v>0.21739130434782608</v>
      </c>
      <c r="E11" s="46">
        <v>4961</v>
      </c>
      <c r="F11" s="46">
        <v>26711</v>
      </c>
      <c r="G11" s="46">
        <v>34608</v>
      </c>
      <c r="H11" s="46">
        <v>18939</v>
      </c>
      <c r="I11" s="21">
        <v>4456</v>
      </c>
    </row>
    <row r="12" spans="1:21" hidden="1" x14ac:dyDescent="0.25">
      <c r="A12" s="7" t="s">
        <v>52</v>
      </c>
      <c r="B12" s="11" t="s">
        <v>51</v>
      </c>
      <c r="C12" s="15">
        <f t="shared" si="1"/>
        <v>3</v>
      </c>
      <c r="D12" s="16">
        <f>C12/'Serving Up Mas R1'!$B$2</f>
        <v>0.13043478260869565</v>
      </c>
      <c r="E12" s="46">
        <v>26711</v>
      </c>
      <c r="F12" s="46">
        <v>29486</v>
      </c>
      <c r="G12" s="46">
        <v>17119</v>
      </c>
    </row>
    <row r="13" spans="1:21" hidden="1" x14ac:dyDescent="0.25">
      <c r="A13" s="7" t="s">
        <v>194</v>
      </c>
      <c r="B13" s="7" t="s">
        <v>195</v>
      </c>
      <c r="C13" s="15">
        <f t="shared" si="1"/>
        <v>3</v>
      </c>
      <c r="D13" s="16">
        <f>C13/'Serving Up Mas R1'!$B$2</f>
        <v>0.13043478260869565</v>
      </c>
      <c r="E13" s="46">
        <v>2126</v>
      </c>
      <c r="F13" s="46">
        <v>34608</v>
      </c>
      <c r="G13" s="46">
        <v>18939</v>
      </c>
    </row>
    <row r="14" spans="1:21" hidden="1" x14ac:dyDescent="0.25">
      <c r="A14" s="7" t="s">
        <v>57</v>
      </c>
      <c r="B14" s="11" t="s">
        <v>18</v>
      </c>
      <c r="C14" s="15">
        <f t="shared" si="1"/>
        <v>3</v>
      </c>
      <c r="D14" s="16">
        <f>C14/'Serving Up Mas R1'!$B$2</f>
        <v>0.13043478260869565</v>
      </c>
      <c r="E14" s="46">
        <v>3818</v>
      </c>
      <c r="F14" s="46">
        <v>33835</v>
      </c>
      <c r="G14" s="46">
        <v>4456</v>
      </c>
    </row>
    <row r="15" spans="1:21" hidden="1" x14ac:dyDescent="0.25">
      <c r="A15" s="7" t="s">
        <v>198</v>
      </c>
      <c r="B15" s="7" t="s">
        <v>199</v>
      </c>
      <c r="C15" s="15">
        <f t="shared" si="1"/>
        <v>3</v>
      </c>
      <c r="D15" s="16">
        <f>C15/'Serving Up Mas R1'!$B$2</f>
        <v>0.13043478260869565</v>
      </c>
      <c r="E15" s="46">
        <v>26711</v>
      </c>
      <c r="F15" s="46">
        <v>29486</v>
      </c>
      <c r="G15" s="46">
        <v>2055</v>
      </c>
    </row>
    <row r="16" spans="1:21" hidden="1" x14ac:dyDescent="0.25">
      <c r="A16" s="7" t="s">
        <v>317</v>
      </c>
      <c r="B16" s="7" t="s">
        <v>318</v>
      </c>
      <c r="C16" s="15">
        <f t="shared" si="1"/>
        <v>3</v>
      </c>
      <c r="D16" s="16">
        <f>C16/'Serving Up Mas R1'!$B$2</f>
        <v>0.13043478260869565</v>
      </c>
      <c r="E16" s="46">
        <v>3818</v>
      </c>
      <c r="F16" s="46">
        <v>33835</v>
      </c>
      <c r="G16" s="46">
        <v>2055</v>
      </c>
    </row>
    <row r="17" spans="1:7" hidden="1" x14ac:dyDescent="0.25">
      <c r="A17" s="7" t="s">
        <v>77</v>
      </c>
      <c r="B17" s="11" t="s">
        <v>20</v>
      </c>
      <c r="C17" s="15">
        <f t="shared" si="1"/>
        <v>2</v>
      </c>
      <c r="D17" s="16">
        <f>C17/'Serving Up Mas R1'!$B$2</f>
        <v>8.6956521739130432E-2</v>
      </c>
      <c r="E17" s="46">
        <v>30373</v>
      </c>
      <c r="F17" s="46">
        <v>4908</v>
      </c>
    </row>
    <row r="18" spans="1:7" hidden="1" x14ac:dyDescent="0.25">
      <c r="A18" s="7" t="s">
        <v>196</v>
      </c>
      <c r="B18" s="7" t="s">
        <v>197</v>
      </c>
      <c r="C18" s="15">
        <f t="shared" si="1"/>
        <v>3</v>
      </c>
      <c r="D18" s="16">
        <f>C18/'Serving Up Mas R1'!$B$2</f>
        <v>0.13043478260869565</v>
      </c>
      <c r="E18" s="46">
        <v>4908</v>
      </c>
      <c r="F18" s="46">
        <v>29486</v>
      </c>
      <c r="G18" s="46">
        <v>29474</v>
      </c>
    </row>
    <row r="19" spans="1:7" hidden="1" x14ac:dyDescent="0.25">
      <c r="A19" s="7" t="s">
        <v>69</v>
      </c>
      <c r="B19" s="7" t="s">
        <v>30</v>
      </c>
      <c r="C19" s="15">
        <f t="shared" si="1"/>
        <v>2</v>
      </c>
      <c r="D19" s="16">
        <f>C19/'Serving Up Mas R1'!$B$2</f>
        <v>8.6956521739130432E-2</v>
      </c>
      <c r="E19" s="46">
        <v>4961</v>
      </c>
      <c r="F19" s="46">
        <v>2126</v>
      </c>
    </row>
    <row r="20" spans="1:7" hidden="1" x14ac:dyDescent="0.25">
      <c r="A20" s="7" t="s">
        <v>83</v>
      </c>
      <c r="B20" s="11" t="s">
        <v>12</v>
      </c>
      <c r="C20" s="15">
        <f t="shared" si="1"/>
        <v>2</v>
      </c>
      <c r="D20" s="16">
        <f>C20/'Serving Up Mas R1'!$B$2</f>
        <v>8.6956521739130432E-2</v>
      </c>
      <c r="E20" s="46">
        <v>4961</v>
      </c>
      <c r="F20" s="46">
        <v>17119</v>
      </c>
    </row>
    <row r="21" spans="1:7" hidden="1" x14ac:dyDescent="0.25">
      <c r="A21" s="7" t="s">
        <v>86</v>
      </c>
      <c r="B21" s="11" t="s">
        <v>10</v>
      </c>
      <c r="C21" s="15">
        <f t="shared" si="1"/>
        <v>2</v>
      </c>
      <c r="D21" s="16">
        <f>C21/'Serving Up Mas R1'!$B$2</f>
        <v>8.6956521739130432E-2</v>
      </c>
      <c r="E21" s="46">
        <v>4961</v>
      </c>
      <c r="F21" s="46">
        <v>17119</v>
      </c>
    </row>
    <row r="22" spans="1:7" hidden="1" x14ac:dyDescent="0.25">
      <c r="A22" s="7" t="s">
        <v>42</v>
      </c>
      <c r="B22" s="7" t="s">
        <v>43</v>
      </c>
      <c r="C22" s="15">
        <f t="shared" si="1"/>
        <v>2</v>
      </c>
      <c r="D22" s="16">
        <f>C22/'Serving Up Mas R1'!$B$2</f>
        <v>8.6956521739130432E-2</v>
      </c>
      <c r="E22" s="46">
        <v>26711</v>
      </c>
      <c r="F22" s="46">
        <v>34608</v>
      </c>
    </row>
    <row r="23" spans="1:7" hidden="1" x14ac:dyDescent="0.25">
      <c r="A23" s="7" t="s">
        <v>175</v>
      </c>
      <c r="B23" s="7" t="s">
        <v>176</v>
      </c>
      <c r="C23" s="15">
        <f t="shared" si="1"/>
        <v>2</v>
      </c>
      <c r="D23" s="16">
        <f>C23/'Serving Up Mas R1'!$B$2</f>
        <v>8.6956521739130432E-2</v>
      </c>
      <c r="E23" s="46">
        <v>30373</v>
      </c>
      <c r="F23" s="46">
        <v>33453</v>
      </c>
    </row>
    <row r="24" spans="1:7" hidden="1" x14ac:dyDescent="0.25">
      <c r="A24" s="7" t="s">
        <v>70</v>
      </c>
      <c r="B24" s="7" t="s">
        <v>31</v>
      </c>
      <c r="C24" s="15">
        <f t="shared" si="1"/>
        <v>2</v>
      </c>
      <c r="D24" s="16">
        <f>C24/'Serving Up Mas R1'!$B$2</f>
        <v>8.6956521739130432E-2</v>
      </c>
      <c r="E24" s="46">
        <v>4961</v>
      </c>
      <c r="F24" s="46">
        <v>3818</v>
      </c>
    </row>
    <row r="25" spans="1:7" hidden="1" x14ac:dyDescent="0.25">
      <c r="A25" s="7" t="s">
        <v>79</v>
      </c>
      <c r="B25" s="11" t="s">
        <v>23</v>
      </c>
      <c r="C25" s="15">
        <f t="shared" si="1"/>
        <v>2</v>
      </c>
      <c r="D25" s="16">
        <f>C25/'Serving Up Mas R1'!$B$2</f>
        <v>8.6956521739130432E-2</v>
      </c>
      <c r="E25" s="46">
        <v>26711</v>
      </c>
      <c r="F25" s="46">
        <v>3818</v>
      </c>
    </row>
    <row r="26" spans="1:7" hidden="1" x14ac:dyDescent="0.25">
      <c r="A26" s="7" t="s">
        <v>279</v>
      </c>
      <c r="B26" s="7" t="s">
        <v>280</v>
      </c>
      <c r="C26" s="15">
        <f t="shared" si="1"/>
        <v>2</v>
      </c>
      <c r="D26" s="16">
        <f>C26/'Serving Up Mas R1'!$B$2</f>
        <v>8.6956521739130432E-2</v>
      </c>
      <c r="E26" s="46">
        <v>26711</v>
      </c>
      <c r="F26" s="46">
        <v>3818</v>
      </c>
    </row>
    <row r="27" spans="1:7" hidden="1" x14ac:dyDescent="0.25">
      <c r="A27" s="7" t="s">
        <v>41</v>
      </c>
      <c r="B27" s="7" t="s">
        <v>40</v>
      </c>
      <c r="C27" s="15">
        <f t="shared" si="1"/>
        <v>2</v>
      </c>
      <c r="D27" s="16">
        <f>C27/'Serving Up Mas R1'!$B$2</f>
        <v>8.6956521739130432E-2</v>
      </c>
      <c r="E27" s="46">
        <v>29486</v>
      </c>
      <c r="F27" s="46">
        <v>3818</v>
      </c>
    </row>
    <row r="28" spans="1:7" hidden="1" x14ac:dyDescent="0.25">
      <c r="A28" s="7" t="s">
        <v>56</v>
      </c>
      <c r="B28" s="7" t="s">
        <v>47</v>
      </c>
      <c r="C28" s="15">
        <f t="shared" si="1"/>
        <v>2</v>
      </c>
      <c r="D28" s="16">
        <f>C28/'Serving Up Mas R1'!$B$2</f>
        <v>8.6956521739130432E-2</v>
      </c>
      <c r="E28" s="46">
        <v>17119</v>
      </c>
      <c r="F28" s="46">
        <v>3818</v>
      </c>
    </row>
    <row r="29" spans="1:7" hidden="1" x14ac:dyDescent="0.25">
      <c r="A29" s="7" t="s">
        <v>55</v>
      </c>
      <c r="B29" s="7" t="s">
        <v>48</v>
      </c>
      <c r="C29" s="15">
        <f t="shared" si="1"/>
        <v>2</v>
      </c>
      <c r="D29" s="16">
        <f>C29/'Serving Up Mas R1'!$B$2</f>
        <v>8.6956521739130432E-2</v>
      </c>
      <c r="E29" s="46">
        <v>17119</v>
      </c>
      <c r="F29" s="46">
        <v>3818</v>
      </c>
    </row>
    <row r="30" spans="1:7" hidden="1" x14ac:dyDescent="0.25">
      <c r="A30" s="7" t="s">
        <v>84</v>
      </c>
      <c r="B30" s="11" t="s">
        <v>11</v>
      </c>
      <c r="C30" s="15">
        <f t="shared" si="1"/>
        <v>2</v>
      </c>
      <c r="D30" s="16">
        <f>C30/'Serving Up Mas R1'!$B$2</f>
        <v>8.6956521739130432E-2</v>
      </c>
      <c r="E30" s="46">
        <v>26711</v>
      </c>
      <c r="F30" s="46">
        <v>28560</v>
      </c>
    </row>
    <row r="31" spans="1:7" hidden="1" x14ac:dyDescent="0.25">
      <c r="A31" s="7" t="s">
        <v>177</v>
      </c>
      <c r="B31" s="7" t="s">
        <v>178</v>
      </c>
      <c r="C31" s="15">
        <f t="shared" si="1"/>
        <v>2</v>
      </c>
      <c r="D31" s="16">
        <f>C31/'Serving Up Mas R1'!$B$2</f>
        <v>8.6956521739130432E-2</v>
      </c>
      <c r="E31" s="46">
        <v>30373</v>
      </c>
      <c r="F31" s="46">
        <v>28560</v>
      </c>
    </row>
    <row r="32" spans="1:7" hidden="1" x14ac:dyDescent="0.25">
      <c r="A32" s="7" t="s">
        <v>105</v>
      </c>
      <c r="B32" s="7" t="s">
        <v>106</v>
      </c>
      <c r="C32" s="15">
        <f t="shared" si="1"/>
        <v>2</v>
      </c>
      <c r="D32" s="16">
        <f>C32/'Serving Up Mas R1'!$B$2</f>
        <v>8.6956521739130432E-2</v>
      </c>
      <c r="E32" s="46">
        <v>4961</v>
      </c>
      <c r="F32" s="46">
        <v>4456</v>
      </c>
    </row>
    <row r="33" spans="1:6" hidden="1" x14ac:dyDescent="0.25">
      <c r="A33" s="7" t="s">
        <v>277</v>
      </c>
      <c r="B33" s="7" t="s">
        <v>278</v>
      </c>
      <c r="C33" s="15">
        <f t="shared" si="1"/>
        <v>2</v>
      </c>
      <c r="D33" s="16">
        <f>C33/'Serving Up Mas R1'!$B$2</f>
        <v>8.6956521739130432E-2</v>
      </c>
      <c r="E33" s="46">
        <v>21084</v>
      </c>
      <c r="F33" s="46">
        <v>4456</v>
      </c>
    </row>
    <row r="34" spans="1:6" hidden="1" x14ac:dyDescent="0.25">
      <c r="A34" s="7" t="s">
        <v>214</v>
      </c>
      <c r="B34" s="7" t="s">
        <v>215</v>
      </c>
      <c r="C34" s="15">
        <f t="shared" si="1"/>
        <v>2</v>
      </c>
      <c r="D34" s="16">
        <f>C34/'Serving Up Mas R1'!$B$2</f>
        <v>8.6956521739130432E-2</v>
      </c>
      <c r="E34" s="46">
        <v>17119</v>
      </c>
      <c r="F34" s="46">
        <v>4456</v>
      </c>
    </row>
    <row r="35" spans="1:6" hidden="1" x14ac:dyDescent="0.25">
      <c r="A35" s="7" t="s">
        <v>283</v>
      </c>
      <c r="B35" s="7" t="s">
        <v>284</v>
      </c>
      <c r="C35" s="15">
        <f t="shared" si="1"/>
        <v>1</v>
      </c>
      <c r="D35" s="16">
        <f>C35/'Serving Up Mas R1'!$B$2</f>
        <v>4.3478260869565216E-2</v>
      </c>
      <c r="E35" s="46">
        <v>4961</v>
      </c>
    </row>
    <row r="36" spans="1:6" hidden="1" x14ac:dyDescent="0.25">
      <c r="A36" s="7" t="s">
        <v>229</v>
      </c>
      <c r="B36" s="7" t="s">
        <v>230</v>
      </c>
      <c r="C36" s="15">
        <f t="shared" si="1"/>
        <v>1</v>
      </c>
      <c r="D36" s="16">
        <f>C36/'Serving Up Mas R1'!$B$2</f>
        <v>4.3478260869565216E-2</v>
      </c>
      <c r="E36" s="46">
        <v>4961</v>
      </c>
    </row>
    <row r="37" spans="1:6" hidden="1" x14ac:dyDescent="0.25">
      <c r="A37" s="7" t="s">
        <v>50</v>
      </c>
      <c r="B37" s="11" t="s">
        <v>49</v>
      </c>
      <c r="C37" s="15">
        <f t="shared" si="1"/>
        <v>1</v>
      </c>
      <c r="D37" s="16">
        <f>C37/'Serving Up Mas R1'!$B$2</f>
        <v>4.3478260869565216E-2</v>
      </c>
      <c r="E37" s="46">
        <v>26711</v>
      </c>
    </row>
    <row r="38" spans="1:6" hidden="1" x14ac:dyDescent="0.25">
      <c r="A38" s="7" t="s">
        <v>66</v>
      </c>
      <c r="B38" s="11" t="s">
        <v>29</v>
      </c>
      <c r="C38" s="15">
        <f t="shared" si="1"/>
        <v>1</v>
      </c>
      <c r="D38" s="16">
        <f>C38/'Serving Up Mas R1'!$B$2</f>
        <v>4.3478260869565216E-2</v>
      </c>
      <c r="E38" s="46">
        <v>26711</v>
      </c>
    </row>
    <row r="39" spans="1:6" hidden="1" x14ac:dyDescent="0.25">
      <c r="A39" s="7" t="s">
        <v>287</v>
      </c>
      <c r="B39" s="7" t="s">
        <v>288</v>
      </c>
      <c r="C39" s="15">
        <f t="shared" ref="C39:C68" si="2">COUNT(E39:AH39)</f>
        <v>2</v>
      </c>
      <c r="D39" s="16">
        <f>C39/'Serving Up Mas R1'!$B$2</f>
        <v>8.6956521739130432E-2</v>
      </c>
      <c r="E39" s="46">
        <v>4908</v>
      </c>
      <c r="F39" s="46">
        <v>29474</v>
      </c>
    </row>
    <row r="40" spans="1:6" hidden="1" x14ac:dyDescent="0.25">
      <c r="A40" s="7" t="s">
        <v>67</v>
      </c>
      <c r="B40" s="11" t="s">
        <v>9</v>
      </c>
      <c r="C40" s="15">
        <f t="shared" si="2"/>
        <v>1</v>
      </c>
      <c r="D40" s="16">
        <f>C40/'Serving Up Mas R1'!$B$2</f>
        <v>4.3478260869565216E-2</v>
      </c>
      <c r="E40" s="46">
        <v>29486</v>
      </c>
    </row>
    <row r="41" spans="1:6" hidden="1" x14ac:dyDescent="0.25">
      <c r="A41" s="7" t="s">
        <v>68</v>
      </c>
      <c r="B41" s="11" t="s">
        <v>19</v>
      </c>
      <c r="C41" s="15">
        <f t="shared" si="2"/>
        <v>1</v>
      </c>
      <c r="D41" s="16">
        <f>C41/'Serving Up Mas R1'!$B$2</f>
        <v>4.3478260869565216E-2</v>
      </c>
      <c r="E41" s="46">
        <v>29486</v>
      </c>
    </row>
    <row r="42" spans="1:6" hidden="1" x14ac:dyDescent="0.25">
      <c r="A42" s="7" t="s">
        <v>225</v>
      </c>
      <c r="B42" s="7" t="s">
        <v>226</v>
      </c>
      <c r="C42" s="15">
        <f t="shared" si="2"/>
        <v>1</v>
      </c>
      <c r="D42" s="16">
        <f>C42/'Serving Up Mas R1'!$B$2</f>
        <v>4.3478260869565216E-2</v>
      </c>
      <c r="E42" s="46">
        <v>28776</v>
      </c>
    </row>
    <row r="43" spans="1:6" hidden="1" x14ac:dyDescent="0.25">
      <c r="A43" s="7" t="s">
        <v>312</v>
      </c>
      <c r="B43" s="7" t="s">
        <v>313</v>
      </c>
      <c r="C43" s="15">
        <f t="shared" si="2"/>
        <v>1</v>
      </c>
      <c r="D43" s="16">
        <f>C43/'Serving Up Mas R1'!$B$2</f>
        <v>4.3478260869565216E-2</v>
      </c>
      <c r="E43" s="46">
        <v>28776</v>
      </c>
    </row>
    <row r="44" spans="1:6" hidden="1" x14ac:dyDescent="0.25">
      <c r="A44" s="7" t="s">
        <v>184</v>
      </c>
      <c r="B44" s="7" t="s">
        <v>185</v>
      </c>
      <c r="C44" s="15">
        <f t="shared" si="2"/>
        <v>1</v>
      </c>
      <c r="D44" s="16">
        <f>C44/'Serving Up Mas R1'!$B$2</f>
        <v>4.3478260869565216E-2</v>
      </c>
      <c r="E44" s="46">
        <v>33453</v>
      </c>
    </row>
    <row r="45" spans="1:6" hidden="1" x14ac:dyDescent="0.25">
      <c r="A45" s="7" t="s">
        <v>314</v>
      </c>
      <c r="B45" s="7" t="s">
        <v>315</v>
      </c>
      <c r="C45" s="15">
        <f t="shared" si="2"/>
        <v>1</v>
      </c>
      <c r="D45" s="16">
        <f>C45/'Serving Up Mas R1'!$B$2</f>
        <v>4.3478260869565216E-2</v>
      </c>
      <c r="E45" s="46">
        <v>33453</v>
      </c>
    </row>
    <row r="46" spans="1:6" hidden="1" x14ac:dyDescent="0.25">
      <c r="A46" s="7" t="s">
        <v>212</v>
      </c>
      <c r="B46" s="7" t="s">
        <v>213</v>
      </c>
      <c r="C46" s="15">
        <f t="shared" si="2"/>
        <v>1</v>
      </c>
      <c r="D46" s="16">
        <f>C46/'Serving Up Mas R1'!$B$2</f>
        <v>4.3478260869565216E-2</v>
      </c>
      <c r="E46" s="46">
        <v>18939</v>
      </c>
    </row>
    <row r="47" spans="1:6" hidden="1" x14ac:dyDescent="0.25">
      <c r="A47" s="7" t="s">
        <v>298</v>
      </c>
      <c r="B47" s="7" t="s">
        <v>297</v>
      </c>
      <c r="C47" s="15">
        <f t="shared" si="2"/>
        <v>1</v>
      </c>
      <c r="D47" s="16">
        <f>C47/'Serving Up Mas R1'!$B$2</f>
        <v>4.3478260869565216E-2</v>
      </c>
      <c r="E47" s="46">
        <v>33835</v>
      </c>
    </row>
    <row r="48" spans="1:6" hidden="1" x14ac:dyDescent="0.25">
      <c r="A48" s="7" t="s">
        <v>93</v>
      </c>
      <c r="B48" s="11" t="s">
        <v>97</v>
      </c>
      <c r="C48" s="15">
        <f t="shared" si="2"/>
        <v>2</v>
      </c>
      <c r="D48" s="16">
        <f>C48/'Serving Up Mas R1'!$B$2</f>
        <v>8.6956521739130432E-2</v>
      </c>
      <c r="E48" s="46">
        <v>28560</v>
      </c>
      <c r="F48" s="46">
        <v>29474</v>
      </c>
    </row>
    <row r="49" spans="1:5" hidden="1" x14ac:dyDescent="0.25">
      <c r="A49" s="7" t="s">
        <v>204</v>
      </c>
      <c r="B49" s="7" t="s">
        <v>205</v>
      </c>
      <c r="C49" s="15">
        <f t="shared" si="2"/>
        <v>1</v>
      </c>
      <c r="D49" s="16">
        <f>C49/'Serving Up Mas R1'!$B$2</f>
        <v>4.3478260869565216E-2</v>
      </c>
      <c r="E49" s="46">
        <v>28560</v>
      </c>
    </row>
    <row r="50" spans="1:5" hidden="1" x14ac:dyDescent="0.25">
      <c r="A50" s="7" t="s">
        <v>37</v>
      </c>
      <c r="B50" s="11" t="s">
        <v>74</v>
      </c>
      <c r="C50" s="15">
        <f t="shared" si="2"/>
        <v>1</v>
      </c>
      <c r="D50" s="16">
        <f>C50/'Serving Up Mas R1'!$B$2</f>
        <v>4.3478260869565216E-2</v>
      </c>
      <c r="E50" s="46">
        <v>28560</v>
      </c>
    </row>
    <row r="51" spans="1:5" hidden="1" x14ac:dyDescent="0.25">
      <c r="A51" s="7" t="s">
        <v>94</v>
      </c>
      <c r="B51" s="7" t="s">
        <v>95</v>
      </c>
      <c r="C51" s="15">
        <f t="shared" si="2"/>
        <v>1</v>
      </c>
      <c r="D51" s="16">
        <f>C51/'Serving Up Mas R1'!$B$2</f>
        <v>4.3478260869565216E-2</v>
      </c>
      <c r="E51" s="46">
        <v>28560</v>
      </c>
    </row>
    <row r="52" spans="1:5" hidden="1" x14ac:dyDescent="0.25">
      <c r="A52" s="7" t="s">
        <v>171</v>
      </c>
      <c r="B52" s="7" t="s">
        <v>172</v>
      </c>
      <c r="C52" s="15">
        <f t="shared" si="2"/>
        <v>1</v>
      </c>
      <c r="D52" s="16">
        <f>C52/'Serving Up Mas R1'!$B$2</f>
        <v>4.3478260869565216E-2</v>
      </c>
      <c r="E52" s="46">
        <v>4456</v>
      </c>
    </row>
    <row r="53" spans="1:5" hidden="1" x14ac:dyDescent="0.25">
      <c r="A53" s="7" t="s">
        <v>210</v>
      </c>
      <c r="B53" s="7" t="s">
        <v>211</v>
      </c>
      <c r="C53" s="15">
        <f t="shared" si="2"/>
        <v>0</v>
      </c>
      <c r="D53" s="16">
        <f>C53/'Serving Up Mas R1'!$B$2</f>
        <v>0</v>
      </c>
    </row>
    <row r="54" spans="1:5" hidden="1" x14ac:dyDescent="0.25">
      <c r="A54" s="7" t="s">
        <v>58</v>
      </c>
      <c r="B54" s="7" t="s">
        <v>71</v>
      </c>
      <c r="C54" s="15">
        <f t="shared" si="2"/>
        <v>0</v>
      </c>
      <c r="D54" s="16">
        <f>C54/'Serving Up Mas R1'!$B$2</f>
        <v>0</v>
      </c>
    </row>
    <row r="55" spans="1:5" hidden="1" x14ac:dyDescent="0.25">
      <c r="A55" s="7" t="s">
        <v>281</v>
      </c>
      <c r="B55" s="7" t="s">
        <v>282</v>
      </c>
      <c r="C55" s="15">
        <f t="shared" si="2"/>
        <v>0</v>
      </c>
      <c r="D55" s="16">
        <f>C55/'Serving Up Mas R1'!$B$2</f>
        <v>0</v>
      </c>
    </row>
    <row r="56" spans="1:5" hidden="1" x14ac:dyDescent="0.25">
      <c r="A56" s="7" t="s">
        <v>276</v>
      </c>
      <c r="B56" s="7" t="s">
        <v>316</v>
      </c>
      <c r="C56" s="15">
        <f t="shared" si="2"/>
        <v>0</v>
      </c>
      <c r="D56" s="16">
        <f>C56/'Serving Up Mas R1'!$B$2</f>
        <v>0</v>
      </c>
    </row>
    <row r="57" spans="1:5" hidden="1" x14ac:dyDescent="0.25">
      <c r="A57" s="7" t="s">
        <v>192</v>
      </c>
      <c r="B57" s="7" t="s">
        <v>193</v>
      </c>
      <c r="C57" s="15">
        <f t="shared" si="2"/>
        <v>0</v>
      </c>
      <c r="D57" s="16">
        <f>C57/'Serving Up Mas R1'!$B$2</f>
        <v>0</v>
      </c>
    </row>
    <row r="58" spans="1:5" hidden="1" x14ac:dyDescent="0.25">
      <c r="A58" s="7" t="s">
        <v>233</v>
      </c>
      <c r="B58" s="7" t="s">
        <v>234</v>
      </c>
      <c r="C58" s="15">
        <f t="shared" si="2"/>
        <v>0</v>
      </c>
      <c r="D58" s="16">
        <f>C58/'Serving Up Mas R1'!$B$2</f>
        <v>0</v>
      </c>
    </row>
    <row r="59" spans="1:5" hidden="1" x14ac:dyDescent="0.25">
      <c r="A59" s="7" t="s">
        <v>200</v>
      </c>
      <c r="B59" s="7" t="s">
        <v>201</v>
      </c>
      <c r="C59" s="15">
        <f t="shared" si="2"/>
        <v>0</v>
      </c>
      <c r="D59" s="16">
        <f>C59/'Serving Up Mas R1'!$B$2</f>
        <v>0</v>
      </c>
    </row>
    <row r="60" spans="1:5" hidden="1" x14ac:dyDescent="0.25">
      <c r="A60" s="7" t="s">
        <v>54</v>
      </c>
      <c r="B60" s="7" t="s">
        <v>53</v>
      </c>
      <c r="C60" s="15">
        <f t="shared" si="2"/>
        <v>0</v>
      </c>
      <c r="D60" s="16">
        <f>C60/'Serving Up Mas R1'!$B$2</f>
        <v>0</v>
      </c>
    </row>
    <row r="61" spans="1:5" hidden="1" x14ac:dyDescent="0.25">
      <c r="A61" s="7" t="s">
        <v>190</v>
      </c>
      <c r="B61" s="7" t="s">
        <v>191</v>
      </c>
      <c r="C61" s="15">
        <f t="shared" si="2"/>
        <v>0</v>
      </c>
      <c r="D61" s="16">
        <f>C61/'Serving Up Mas R1'!$B$2</f>
        <v>0</v>
      </c>
    </row>
    <row r="62" spans="1:5" hidden="1" x14ac:dyDescent="0.25">
      <c r="A62" s="7" t="s">
        <v>285</v>
      </c>
      <c r="B62" s="7" t="s">
        <v>286</v>
      </c>
      <c r="C62" s="15">
        <f t="shared" si="2"/>
        <v>0</v>
      </c>
      <c r="D62" s="16">
        <f>C62/'Serving Up Mas R1'!$B$2</f>
        <v>0</v>
      </c>
    </row>
    <row r="63" spans="1:5" hidden="1" x14ac:dyDescent="0.25">
      <c r="A63" s="7" t="s">
        <v>302</v>
      </c>
      <c r="B63" s="7" t="s">
        <v>303</v>
      </c>
      <c r="C63" s="15">
        <f t="shared" si="2"/>
        <v>0</v>
      </c>
      <c r="D63" s="16">
        <f>C63/'Serving Up Mas R1'!$B$2</f>
        <v>0</v>
      </c>
    </row>
    <row r="64" spans="1:5" hidden="1" x14ac:dyDescent="0.25">
      <c r="A64" s="7" t="s">
        <v>304</v>
      </c>
      <c r="B64" s="7" t="s">
        <v>305</v>
      </c>
      <c r="C64" s="15">
        <f t="shared" si="2"/>
        <v>0</v>
      </c>
      <c r="D64" s="16">
        <f>C64/'Serving Up Mas R1'!$B$2</f>
        <v>0</v>
      </c>
    </row>
    <row r="65" spans="1:4" hidden="1" x14ac:dyDescent="0.25">
      <c r="A65" s="7" t="s">
        <v>231</v>
      </c>
      <c r="B65" s="7" t="s">
        <v>232</v>
      </c>
      <c r="C65" s="15">
        <f t="shared" si="2"/>
        <v>0</v>
      </c>
      <c r="D65" s="16">
        <f>C65/'Serving Up Mas R1'!$B$2</f>
        <v>0</v>
      </c>
    </row>
    <row r="66" spans="1:4" hidden="1" x14ac:dyDescent="0.25">
      <c r="A66" s="7" t="s">
        <v>85</v>
      </c>
      <c r="B66" s="11" t="s">
        <v>8</v>
      </c>
      <c r="C66" s="15">
        <f t="shared" si="2"/>
        <v>0</v>
      </c>
      <c r="D66" s="16">
        <f>C66/'Serving Up Mas R1'!$B$2</f>
        <v>0</v>
      </c>
    </row>
    <row r="67" spans="1:4" hidden="1" x14ac:dyDescent="0.25">
      <c r="A67" s="7" t="s">
        <v>173</v>
      </c>
      <c r="B67" s="7" t="s">
        <v>174</v>
      </c>
      <c r="C67" s="15">
        <f t="shared" si="2"/>
        <v>0</v>
      </c>
      <c r="D67" s="16">
        <f>C67/'Serving Up Mas R1'!$B$2</f>
        <v>0</v>
      </c>
    </row>
    <row r="68" spans="1:4" hidden="1" x14ac:dyDescent="0.25">
      <c r="A68" s="7" t="s">
        <v>262</v>
      </c>
      <c r="B68" s="7" t="s">
        <v>263</v>
      </c>
      <c r="C68" s="15">
        <f t="shared" si="2"/>
        <v>0</v>
      </c>
      <c r="D68" s="16">
        <f>C68/'Serving Up Mas R1'!$B$2</f>
        <v>0</v>
      </c>
    </row>
    <row r="69" spans="1:4" hidden="1" x14ac:dyDescent="0.25">
      <c r="A69" s="7" t="s">
        <v>216</v>
      </c>
      <c r="B69" s="7" t="s">
        <v>217</v>
      </c>
      <c r="C69" s="15">
        <f t="shared" ref="C69:C72" si="3">COUNT(E69:AH69)</f>
        <v>0</v>
      </c>
      <c r="D69" s="16">
        <f>C69/'Serving Up Mas R1'!$B$2</f>
        <v>0</v>
      </c>
    </row>
    <row r="70" spans="1:4" hidden="1" x14ac:dyDescent="0.25">
      <c r="A70" s="7" t="s">
        <v>44</v>
      </c>
      <c r="B70" s="7" t="s">
        <v>45</v>
      </c>
      <c r="C70" s="15">
        <f t="shared" si="3"/>
        <v>0</v>
      </c>
      <c r="D70" s="16">
        <f>C70/'Serving Up Mas R1'!$B$2</f>
        <v>0</v>
      </c>
    </row>
    <row r="71" spans="1:4" hidden="1" x14ac:dyDescent="0.25">
      <c r="A71" s="7" t="s">
        <v>76</v>
      </c>
      <c r="B71" s="11" t="s">
        <v>75</v>
      </c>
      <c r="C71" s="15">
        <f t="shared" si="3"/>
        <v>0</v>
      </c>
      <c r="D71" s="16">
        <f>C71/'Serving Up Mas R1'!$B$2</f>
        <v>0</v>
      </c>
    </row>
    <row r="72" spans="1:4" hidden="1" x14ac:dyDescent="0.25">
      <c r="A72" s="7" t="s">
        <v>188</v>
      </c>
      <c r="B72" s="7" t="s">
        <v>189</v>
      </c>
      <c r="C72" s="15">
        <f t="shared" si="3"/>
        <v>0</v>
      </c>
      <c r="D72" s="16">
        <f>C72/'Serving Up Mas R1'!$B$2</f>
        <v>0</v>
      </c>
    </row>
  </sheetData>
  <autoFilter ref="A5:D72" xr:uid="{9F969DA3-599E-4073-859A-E773284C51B9}">
    <filterColumn colId="0">
      <filters>
        <filter val="CM214"/>
      </filters>
    </filterColumn>
  </autoFilter>
  <sortState xmlns:xlrd2="http://schemas.microsoft.com/office/spreadsheetml/2017/richdata2" ref="A7:J68">
    <sortCondition descending="1" ref="D7:D68"/>
  </sortState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0DCDB-226C-43F4-920E-F2C2E5BCA170}">
  <sheetPr>
    <pageSetUpPr fitToPage="1"/>
  </sheetPr>
  <dimension ref="A4:G11"/>
  <sheetViews>
    <sheetView workbookViewId="0">
      <selection activeCell="A12" sqref="A12"/>
    </sheetView>
  </sheetViews>
  <sheetFormatPr defaultRowHeight="15" x14ac:dyDescent="0.25"/>
  <cols>
    <col min="1" max="1" width="17" bestFit="1" customWidth="1"/>
    <col min="2" max="2" width="16.28515625" style="1" bestFit="1" customWidth="1"/>
    <col min="3" max="3" width="19.42578125" style="1" bestFit="1" customWidth="1"/>
    <col min="4" max="4" width="17.42578125" style="1" bestFit="1" customWidth="1"/>
    <col min="5" max="5" width="26.5703125" style="1" bestFit="1" customWidth="1"/>
    <col min="6" max="6" width="21.7109375" style="1" bestFit="1" customWidth="1"/>
    <col min="7" max="7" width="31.5703125" bestFit="1" customWidth="1"/>
  </cols>
  <sheetData>
    <row r="4" spans="1:7" ht="23.25" x14ac:dyDescent="0.35">
      <c r="B4" s="2" t="s">
        <v>13</v>
      </c>
      <c r="C4" s="2"/>
      <c r="D4" s="2"/>
      <c r="E4" s="2"/>
      <c r="F4" s="2"/>
      <c r="G4" s="2"/>
    </row>
    <row r="5" spans="1:7" s="3" customFormat="1" x14ac:dyDescent="0.25">
      <c r="B5" s="6"/>
      <c r="C5" s="6"/>
      <c r="D5" s="6"/>
      <c r="E5" s="6"/>
      <c r="F5" s="6"/>
      <c r="G5" s="6"/>
    </row>
    <row r="6" spans="1:7" ht="21" x14ac:dyDescent="0.35">
      <c r="A6" s="4" t="s">
        <v>15</v>
      </c>
      <c r="G6" s="1"/>
    </row>
    <row r="7" spans="1:7" ht="21" x14ac:dyDescent="0.35">
      <c r="A7" s="4" t="s">
        <v>17</v>
      </c>
    </row>
    <row r="8" spans="1:7" ht="21" x14ac:dyDescent="0.35">
      <c r="A8" s="4" t="s">
        <v>28</v>
      </c>
    </row>
    <row r="9" spans="1:7" ht="21" x14ac:dyDescent="0.35">
      <c r="A9" s="4" t="s">
        <v>34</v>
      </c>
    </row>
    <row r="10" spans="1:7" ht="21" x14ac:dyDescent="0.35">
      <c r="A10" s="4" t="s">
        <v>96</v>
      </c>
    </row>
    <row r="11" spans="1:7" ht="21" x14ac:dyDescent="0.35">
      <c r="A11" s="4" t="s">
        <v>111</v>
      </c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A1FF-B017-4E49-AF48-E7B643DCC8FD}">
  <sheetPr>
    <pageSetUpPr fitToPage="1"/>
  </sheetPr>
  <dimension ref="A4:G11"/>
  <sheetViews>
    <sheetView workbookViewId="0">
      <selection activeCell="A12" sqref="A12"/>
    </sheetView>
  </sheetViews>
  <sheetFormatPr defaultRowHeight="15" x14ac:dyDescent="0.25"/>
  <cols>
    <col min="1" max="1" width="16.85546875" bestFit="1" customWidth="1"/>
    <col min="2" max="2" width="22.140625" style="1" bestFit="1" customWidth="1"/>
    <col min="3" max="3" width="19.42578125" style="1" bestFit="1" customWidth="1"/>
    <col min="4" max="4" width="17.42578125" style="1" bestFit="1" customWidth="1"/>
    <col min="5" max="5" width="26.5703125" style="1" bestFit="1" customWidth="1"/>
    <col min="6" max="6" width="21.7109375" style="1" bestFit="1" customWidth="1"/>
    <col min="7" max="7" width="31.5703125" bestFit="1" customWidth="1"/>
  </cols>
  <sheetData>
    <row r="4" spans="1:7" ht="23.25" x14ac:dyDescent="0.35">
      <c r="B4" s="10" t="s">
        <v>14</v>
      </c>
      <c r="C4" s="10"/>
      <c r="D4" s="10"/>
      <c r="E4" s="10"/>
      <c r="F4" s="10"/>
      <c r="G4" s="10"/>
    </row>
    <row r="5" spans="1:7" s="3" customFormat="1" x14ac:dyDescent="0.25">
      <c r="B5" s="6"/>
      <c r="C5" s="6"/>
      <c r="D5" s="6"/>
      <c r="E5" s="6"/>
      <c r="F5" s="6"/>
      <c r="G5" s="6"/>
    </row>
    <row r="6" spans="1:7" ht="21" x14ac:dyDescent="0.35">
      <c r="A6" s="4" t="s">
        <v>15</v>
      </c>
      <c r="G6" s="1"/>
    </row>
    <row r="7" spans="1:7" ht="21" x14ac:dyDescent="0.35">
      <c r="A7" s="4" t="s">
        <v>17</v>
      </c>
    </row>
    <row r="8" spans="1:7" ht="21" x14ac:dyDescent="0.35">
      <c r="A8" s="4" t="s">
        <v>28</v>
      </c>
    </row>
    <row r="9" spans="1:7" ht="21" x14ac:dyDescent="0.35">
      <c r="A9" s="4" t="s">
        <v>34</v>
      </c>
    </row>
    <row r="10" spans="1:7" ht="21" x14ac:dyDescent="0.35">
      <c r="A10" s="4" t="s">
        <v>96</v>
      </c>
    </row>
    <row r="11" spans="1:7" ht="21" x14ac:dyDescent="0.35">
      <c r="A11" s="4" t="s">
        <v>111</v>
      </c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83477-4B88-4130-8EB5-818B0100A18E}">
  <sheetPr>
    <pageSetUpPr fitToPage="1"/>
  </sheetPr>
  <dimension ref="A4:G11"/>
  <sheetViews>
    <sheetView workbookViewId="0">
      <selection activeCell="A6" sqref="A6:D11"/>
    </sheetView>
  </sheetViews>
  <sheetFormatPr defaultRowHeight="15" x14ac:dyDescent="0.25"/>
  <cols>
    <col min="1" max="1" width="17" bestFit="1" customWidth="1"/>
    <col min="2" max="2" width="6" style="1" bestFit="1" customWidth="1"/>
    <col min="3" max="3" width="22.5703125" style="1" bestFit="1" customWidth="1"/>
    <col min="4" max="4" width="6.5703125" style="1" bestFit="1" customWidth="1"/>
    <col min="5" max="5" width="26.5703125" style="1" bestFit="1" customWidth="1"/>
    <col min="6" max="6" width="21.7109375" style="1" bestFit="1" customWidth="1"/>
    <col min="7" max="7" width="31.5703125" bestFit="1" customWidth="1"/>
  </cols>
  <sheetData>
    <row r="4" spans="1:7" ht="23.25" x14ac:dyDescent="0.35">
      <c r="B4" s="137" t="s">
        <v>179</v>
      </c>
      <c r="C4" s="137"/>
      <c r="D4" s="137"/>
      <c r="E4" s="137"/>
      <c r="F4" s="137"/>
      <c r="G4" s="137"/>
    </row>
    <row r="5" spans="1:7" s="3" customFormat="1" x14ac:dyDescent="0.25">
      <c r="B5" s="6"/>
      <c r="C5" s="6"/>
      <c r="D5" s="6"/>
      <c r="E5" s="6"/>
      <c r="F5" s="6"/>
      <c r="G5" s="6"/>
    </row>
    <row r="6" spans="1:7" ht="21" x14ac:dyDescent="0.35">
      <c r="A6" s="4"/>
      <c r="G6" s="1"/>
    </row>
    <row r="7" spans="1:7" ht="21" x14ac:dyDescent="0.35">
      <c r="A7" s="4"/>
    </row>
    <row r="8" spans="1:7" ht="21" x14ac:dyDescent="0.35">
      <c r="A8" s="4"/>
    </row>
    <row r="9" spans="1:7" ht="21" x14ac:dyDescent="0.35">
      <c r="A9" s="4"/>
    </row>
    <row r="10" spans="1:7" ht="21" x14ac:dyDescent="0.35">
      <c r="A10" s="4"/>
    </row>
    <row r="11" spans="1:7" ht="21" x14ac:dyDescent="0.35">
      <c r="A11" s="4"/>
    </row>
  </sheetData>
  <mergeCells count="1">
    <mergeCell ref="B4:G4"/>
  </mergeCells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005EF-BBB0-41B1-8A04-E451F5EC31E8}">
  <dimension ref="B2:N8"/>
  <sheetViews>
    <sheetView workbookViewId="0">
      <selection activeCell="B5" sqref="B5:N8"/>
    </sheetView>
  </sheetViews>
  <sheetFormatPr defaultRowHeight="15" x14ac:dyDescent="0.25"/>
  <cols>
    <col min="2" max="2" width="9" bestFit="1" customWidth="1"/>
    <col min="3" max="3" width="55.5703125" customWidth="1"/>
    <col min="4" max="4" width="5.42578125" bestFit="1" customWidth="1"/>
    <col min="5" max="5" width="4.5703125" bestFit="1" customWidth="1"/>
    <col min="6" max="6" width="6.5703125" bestFit="1" customWidth="1"/>
    <col min="7" max="8" width="6" bestFit="1" customWidth="1"/>
    <col min="9" max="9" width="5" bestFit="1" customWidth="1"/>
    <col min="10" max="10" width="6" bestFit="1" customWidth="1"/>
    <col min="11" max="11" width="5" bestFit="1" customWidth="1"/>
    <col min="12" max="14" width="6" bestFit="1" customWidth="1"/>
  </cols>
  <sheetData>
    <row r="2" spans="2:14" x14ac:dyDescent="0.25">
      <c r="D2">
        <f>Service!D2</f>
        <v>28</v>
      </c>
    </row>
    <row r="4" spans="2:14" x14ac:dyDescent="0.25">
      <c r="B4" s="19" t="s">
        <v>89</v>
      </c>
      <c r="C4" s="19" t="s">
        <v>88</v>
      </c>
      <c r="D4" s="19" t="s">
        <v>90</v>
      </c>
      <c r="E4" s="19" t="s">
        <v>91</v>
      </c>
      <c r="F4" s="49" t="s">
        <v>92</v>
      </c>
    </row>
    <row r="5" spans="2:14" x14ac:dyDescent="0.25">
      <c r="B5" s="74" t="s">
        <v>327</v>
      </c>
      <c r="C5" t="s">
        <v>328</v>
      </c>
      <c r="D5" s="17">
        <f>COUNT(F5:AQ5)</f>
        <v>9</v>
      </c>
      <c r="E5" s="18">
        <f>D5/$D$2</f>
        <v>0.32142857142857145</v>
      </c>
      <c r="F5" s="72">
        <v>2126</v>
      </c>
      <c r="G5" s="72">
        <v>34797</v>
      </c>
      <c r="H5" s="72">
        <v>4101</v>
      </c>
      <c r="I5" s="72">
        <v>4812</v>
      </c>
      <c r="J5" s="72">
        <v>30260</v>
      </c>
      <c r="K5" s="78">
        <v>2111</v>
      </c>
      <c r="L5" s="79">
        <v>30373</v>
      </c>
      <c r="M5" s="80">
        <v>2055</v>
      </c>
      <c r="N5" s="84">
        <v>29474</v>
      </c>
    </row>
    <row r="6" spans="2:14" x14ac:dyDescent="0.25">
      <c r="B6" s="74" t="s">
        <v>339</v>
      </c>
      <c r="C6" t="s">
        <v>340</v>
      </c>
      <c r="D6" s="17">
        <f>COUNT(F6:AQ6)</f>
        <v>9</v>
      </c>
      <c r="E6" s="18">
        <f>D6/$D$2</f>
        <v>0.32142857142857145</v>
      </c>
      <c r="F6" s="72">
        <v>4908</v>
      </c>
      <c r="G6" s="72">
        <v>4101</v>
      </c>
      <c r="H6" s="72">
        <v>30260</v>
      </c>
      <c r="I6" s="72">
        <v>4456</v>
      </c>
      <c r="J6" s="72">
        <v>26711</v>
      </c>
      <c r="K6" s="80">
        <v>2111</v>
      </c>
      <c r="L6" s="84">
        <v>28560</v>
      </c>
      <c r="M6" s="84">
        <v>30373</v>
      </c>
      <c r="N6" s="84">
        <v>2055</v>
      </c>
    </row>
    <row r="7" spans="2:14" x14ac:dyDescent="0.25">
      <c r="B7" s="74" t="s">
        <v>337</v>
      </c>
      <c r="C7" t="s">
        <v>338</v>
      </c>
      <c r="D7" s="17">
        <f>COUNT(F7:AQ7)</f>
        <v>7</v>
      </c>
      <c r="E7" s="18">
        <f>D7/$D$2</f>
        <v>0.25</v>
      </c>
      <c r="F7" s="72">
        <v>4908</v>
      </c>
      <c r="G7" s="72">
        <v>4961</v>
      </c>
      <c r="H7" s="72">
        <v>4101</v>
      </c>
      <c r="I7" s="72">
        <v>5140</v>
      </c>
      <c r="J7" s="72">
        <v>36495</v>
      </c>
      <c r="K7" s="78">
        <v>5761</v>
      </c>
      <c r="L7" s="79">
        <v>29474</v>
      </c>
    </row>
    <row r="8" spans="2:14" x14ac:dyDescent="0.25">
      <c r="B8" s="74" t="s">
        <v>331</v>
      </c>
      <c r="C8" t="s">
        <v>332</v>
      </c>
      <c r="D8" s="17">
        <f>COUNT(F8:AQ8)</f>
        <v>5</v>
      </c>
      <c r="E8" s="18">
        <f>D8/$D$2</f>
        <v>0.17857142857142858</v>
      </c>
      <c r="F8" s="72">
        <v>17119</v>
      </c>
      <c r="G8" s="72">
        <v>34797</v>
      </c>
      <c r="H8" s="72">
        <v>4955</v>
      </c>
      <c r="I8" s="72">
        <v>5761</v>
      </c>
      <c r="J8" s="72">
        <v>2055</v>
      </c>
    </row>
  </sheetData>
  <sortState xmlns:xlrd2="http://schemas.microsoft.com/office/spreadsheetml/2017/richdata2" ref="B5:N8">
    <sortCondition descending="1" ref="E5:E8"/>
  </sortState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7996C-ED99-4D3C-8352-D914E6B04358}">
  <dimension ref="B2:L17"/>
  <sheetViews>
    <sheetView workbookViewId="0">
      <selection activeCell="B5" sqref="B5:L9"/>
    </sheetView>
  </sheetViews>
  <sheetFormatPr defaultRowHeight="15" x14ac:dyDescent="0.25"/>
  <cols>
    <col min="3" max="3" width="81.5703125" bestFit="1" customWidth="1"/>
    <col min="4" max="4" width="5.42578125" bestFit="1" customWidth="1"/>
    <col min="5" max="5" width="4.5703125" bestFit="1" customWidth="1"/>
    <col min="6" max="6" width="6.5703125" bestFit="1" customWidth="1"/>
    <col min="7" max="9" width="6" bestFit="1" customWidth="1"/>
    <col min="10" max="10" width="5" bestFit="1" customWidth="1"/>
    <col min="11" max="12" width="6" bestFit="1" customWidth="1"/>
  </cols>
  <sheetData>
    <row r="2" spans="2:12" x14ac:dyDescent="0.25">
      <c r="D2">
        <f>Safefty!D2</f>
        <v>28</v>
      </c>
    </row>
    <row r="4" spans="2:12" x14ac:dyDescent="0.25">
      <c r="B4" s="19" t="s">
        <v>89</v>
      </c>
      <c r="C4" s="19" t="s">
        <v>88</v>
      </c>
      <c r="D4" s="19" t="s">
        <v>90</v>
      </c>
      <c r="E4" s="19" t="s">
        <v>91</v>
      </c>
      <c r="F4" s="49" t="s">
        <v>92</v>
      </c>
    </row>
    <row r="5" spans="2:12" x14ac:dyDescent="0.25">
      <c r="B5" s="74" t="s">
        <v>329</v>
      </c>
      <c r="C5" t="s">
        <v>330</v>
      </c>
      <c r="D5" s="17">
        <f>COUNT(F5:AQ5)</f>
        <v>7</v>
      </c>
      <c r="E5" s="18">
        <f>D5/$D$2</f>
        <v>0.25</v>
      </c>
      <c r="F5" s="72">
        <v>2126</v>
      </c>
      <c r="G5" s="72">
        <v>17119</v>
      </c>
      <c r="H5" s="72">
        <v>34608</v>
      </c>
      <c r="I5" s="72">
        <v>31746</v>
      </c>
      <c r="J5" s="72">
        <v>3818</v>
      </c>
      <c r="K5" s="72">
        <v>28560</v>
      </c>
      <c r="L5" s="72">
        <v>30373</v>
      </c>
    </row>
    <row r="6" spans="2:12" x14ac:dyDescent="0.25">
      <c r="B6" s="74" t="s">
        <v>335</v>
      </c>
      <c r="C6" t="s">
        <v>336</v>
      </c>
      <c r="D6" s="17">
        <f>COUNT(F6:AQ6)</f>
        <v>5</v>
      </c>
      <c r="E6" s="18">
        <f>D6/$D$2</f>
        <v>0.17857142857142858</v>
      </c>
      <c r="F6" s="72">
        <v>28776</v>
      </c>
      <c r="G6" s="72">
        <v>4908</v>
      </c>
      <c r="H6" s="72">
        <v>4961</v>
      </c>
      <c r="I6" s="72">
        <v>33835</v>
      </c>
      <c r="J6" s="72">
        <v>2055</v>
      </c>
      <c r="K6" s="72"/>
      <c r="L6" s="72"/>
    </row>
    <row r="7" spans="2:12" x14ac:dyDescent="0.25">
      <c r="B7" s="74" t="s">
        <v>341</v>
      </c>
      <c r="C7" t="s">
        <v>342</v>
      </c>
      <c r="D7" s="17">
        <f>COUNT(F7:AQ7)</f>
        <v>2</v>
      </c>
      <c r="E7" s="18">
        <f>D7/$D$2</f>
        <v>7.1428571428571425E-2</v>
      </c>
      <c r="F7" s="72">
        <v>4955</v>
      </c>
      <c r="G7" s="72">
        <v>29474</v>
      </c>
      <c r="H7" s="72"/>
      <c r="I7" s="72"/>
      <c r="J7" s="72"/>
      <c r="K7" s="72"/>
      <c r="L7" s="72"/>
    </row>
    <row r="8" spans="2:12" x14ac:dyDescent="0.25">
      <c r="B8" s="74" t="s">
        <v>341</v>
      </c>
      <c r="C8" t="s">
        <v>342</v>
      </c>
      <c r="D8" s="17">
        <f>COUNT(F8:AQ8)</f>
        <v>1</v>
      </c>
      <c r="E8" s="18">
        <f>D8/$D$2</f>
        <v>3.5714285714285712E-2</v>
      </c>
      <c r="F8" s="72">
        <v>4812</v>
      </c>
      <c r="G8" s="72"/>
      <c r="H8" s="72"/>
      <c r="I8" s="72"/>
      <c r="J8" s="72"/>
      <c r="K8" s="72"/>
      <c r="L8" s="72"/>
    </row>
    <row r="9" spans="2:12" x14ac:dyDescent="0.25">
      <c r="B9" s="74" t="s">
        <v>346</v>
      </c>
      <c r="C9" t="s">
        <v>347</v>
      </c>
      <c r="D9" s="17">
        <f>COUNT(F9:AQ9)</f>
        <v>1</v>
      </c>
      <c r="E9" s="18">
        <f>D9/$D$2</f>
        <v>3.5714285714285712E-2</v>
      </c>
      <c r="F9" s="72">
        <v>5140</v>
      </c>
      <c r="G9" s="72"/>
      <c r="H9" s="72"/>
      <c r="I9" s="72"/>
      <c r="J9" s="72"/>
      <c r="K9" s="72"/>
      <c r="L9" s="72"/>
    </row>
    <row r="10" spans="2:12" x14ac:dyDescent="0.25">
      <c r="F10" s="72"/>
      <c r="G10" s="72"/>
      <c r="H10" s="72"/>
      <c r="I10" s="72"/>
      <c r="J10" s="72"/>
      <c r="K10" s="72"/>
      <c r="L10" s="72"/>
    </row>
    <row r="11" spans="2:12" x14ac:dyDescent="0.25">
      <c r="F11" s="72"/>
      <c r="G11" s="72"/>
      <c r="H11" s="72"/>
      <c r="I11" s="72"/>
      <c r="J11" s="72"/>
      <c r="K11" s="72"/>
      <c r="L11" s="72"/>
    </row>
    <row r="12" spans="2:12" x14ac:dyDescent="0.25">
      <c r="F12" s="72"/>
      <c r="G12" s="72"/>
      <c r="H12" s="72"/>
      <c r="I12" s="72"/>
      <c r="J12" s="72"/>
      <c r="K12" s="72"/>
      <c r="L12" s="72"/>
    </row>
    <row r="13" spans="2:12" x14ac:dyDescent="0.25">
      <c r="F13" s="72"/>
      <c r="G13" s="72"/>
      <c r="H13" s="72"/>
      <c r="I13" s="72"/>
      <c r="J13" s="72"/>
      <c r="K13" s="72"/>
      <c r="L13" s="72"/>
    </row>
    <row r="14" spans="2:12" x14ac:dyDescent="0.25">
      <c r="F14" s="72"/>
      <c r="G14" s="72"/>
    </row>
    <row r="15" spans="2:12" x14ac:dyDescent="0.25">
      <c r="F15" s="72"/>
      <c r="G15" s="72"/>
    </row>
    <row r="16" spans="2:12" x14ac:dyDescent="0.25">
      <c r="F16" s="72"/>
      <c r="G16" s="72"/>
    </row>
    <row r="17" spans="6:7" x14ac:dyDescent="0.25">
      <c r="F17" s="72"/>
      <c r="G17" s="72"/>
    </row>
  </sheetData>
  <sortState xmlns:xlrd2="http://schemas.microsoft.com/office/spreadsheetml/2017/richdata2" ref="B5:L9">
    <sortCondition descending="1" ref="E5:E9"/>
  </sortState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B5B7B-1415-4CBC-9B60-C62453F9E424}">
  <dimension ref="B3:E34"/>
  <sheetViews>
    <sheetView workbookViewId="0">
      <selection activeCell="E27" sqref="E27"/>
    </sheetView>
  </sheetViews>
  <sheetFormatPr defaultRowHeight="15" x14ac:dyDescent="0.25"/>
  <cols>
    <col min="3" max="3" width="16.42578125" bestFit="1" customWidth="1"/>
    <col min="4" max="5" width="8.85546875" style="1"/>
  </cols>
  <sheetData>
    <row r="3" spans="2:5" ht="18.75" x14ac:dyDescent="0.3">
      <c r="D3" s="135" t="s">
        <v>267</v>
      </c>
      <c r="E3" s="135"/>
    </row>
    <row r="4" spans="2:5" ht="18.75" x14ac:dyDescent="0.3">
      <c r="B4" s="26" t="s">
        <v>92</v>
      </c>
      <c r="C4" s="27" t="s">
        <v>112</v>
      </c>
      <c r="D4" s="28" t="s">
        <v>164</v>
      </c>
      <c r="E4" s="28" t="s">
        <v>163</v>
      </c>
    </row>
    <row r="5" spans="2:5" ht="18" x14ac:dyDescent="0.25">
      <c r="B5" s="31" t="s">
        <v>113</v>
      </c>
      <c r="C5" s="32" t="s">
        <v>114</v>
      </c>
      <c r="D5" s="57"/>
      <c r="E5" s="57"/>
    </row>
    <row r="6" spans="2:5" ht="18" x14ac:dyDescent="0.25">
      <c r="B6" s="31" t="s">
        <v>115</v>
      </c>
      <c r="C6" s="32" t="s">
        <v>116</v>
      </c>
      <c r="D6" s="57"/>
      <c r="E6" s="57"/>
    </row>
    <row r="7" spans="2:5" ht="18" x14ac:dyDescent="0.25">
      <c r="B7" s="31" t="s">
        <v>117</v>
      </c>
      <c r="C7" s="32" t="s">
        <v>118</v>
      </c>
      <c r="D7" s="28"/>
      <c r="E7" s="28"/>
    </row>
    <row r="8" spans="2:5" ht="18" x14ac:dyDescent="0.25">
      <c r="B8" s="31" t="s">
        <v>119</v>
      </c>
      <c r="C8" s="32" t="s">
        <v>120</v>
      </c>
      <c r="D8" s="28"/>
      <c r="E8" s="28"/>
    </row>
    <row r="9" spans="2:5" ht="18" x14ac:dyDescent="0.25">
      <c r="B9" s="31" t="s">
        <v>121</v>
      </c>
      <c r="C9" s="32" t="s">
        <v>28</v>
      </c>
      <c r="D9" s="57"/>
      <c r="E9" s="57"/>
    </row>
    <row r="10" spans="2:5" ht="18" x14ac:dyDescent="0.25">
      <c r="B10" s="31" t="s">
        <v>122</v>
      </c>
      <c r="C10" s="32" t="s">
        <v>15</v>
      </c>
      <c r="D10" s="57"/>
      <c r="E10" s="57"/>
    </row>
    <row r="11" spans="2:5" ht="18" x14ac:dyDescent="0.25">
      <c r="B11" s="31" t="s">
        <v>123</v>
      </c>
      <c r="C11" s="32" t="s">
        <v>124</v>
      </c>
      <c r="D11" s="28"/>
      <c r="E11" s="28"/>
    </row>
    <row r="12" spans="2:5" ht="18" x14ac:dyDescent="0.25">
      <c r="B12" s="31" t="s">
        <v>125</v>
      </c>
      <c r="C12" s="32" t="s">
        <v>17</v>
      </c>
      <c r="D12" s="57"/>
      <c r="E12" s="57"/>
    </row>
    <row r="13" spans="2:5" ht="18" x14ac:dyDescent="0.25">
      <c r="B13" s="31" t="s">
        <v>126</v>
      </c>
      <c r="C13" s="32" t="s">
        <v>127</v>
      </c>
      <c r="D13" s="57"/>
      <c r="E13" s="57"/>
    </row>
    <row r="14" spans="2:5" ht="18" x14ac:dyDescent="0.25">
      <c r="B14" s="31" t="s">
        <v>128</v>
      </c>
      <c r="C14" s="32" t="s">
        <v>129</v>
      </c>
      <c r="D14" s="57"/>
      <c r="E14" s="57"/>
    </row>
    <row r="15" spans="2:5" ht="18" x14ac:dyDescent="0.25">
      <c r="B15" s="31" t="s">
        <v>130</v>
      </c>
      <c r="C15" s="32" t="s">
        <v>131</v>
      </c>
      <c r="D15" s="28"/>
      <c r="E15" s="28"/>
    </row>
    <row r="16" spans="2:5" ht="18" x14ac:dyDescent="0.25">
      <c r="B16" s="31" t="s">
        <v>132</v>
      </c>
      <c r="C16" s="32" t="s">
        <v>133</v>
      </c>
      <c r="D16" s="57"/>
      <c r="E16" s="57"/>
    </row>
    <row r="17" spans="2:5" ht="18" x14ac:dyDescent="0.25">
      <c r="B17" s="31" t="s">
        <v>134</v>
      </c>
      <c r="C17" s="32" t="s">
        <v>111</v>
      </c>
      <c r="D17" s="57"/>
      <c r="E17" s="57"/>
    </row>
    <row r="18" spans="2:5" ht="18" x14ac:dyDescent="0.25">
      <c r="B18" s="31" t="s">
        <v>135</v>
      </c>
      <c r="C18" s="32" t="s">
        <v>136</v>
      </c>
      <c r="D18" s="57"/>
      <c r="E18" s="57"/>
    </row>
    <row r="19" spans="2:5" ht="18" x14ac:dyDescent="0.25">
      <c r="B19" s="31" t="s">
        <v>137</v>
      </c>
      <c r="C19" s="32" t="s">
        <v>138</v>
      </c>
      <c r="D19" s="57"/>
      <c r="E19" s="57"/>
    </row>
    <row r="20" spans="2:5" ht="18" x14ac:dyDescent="0.25">
      <c r="B20" s="31" t="s">
        <v>139</v>
      </c>
      <c r="C20" s="32" t="s">
        <v>34</v>
      </c>
      <c r="D20" s="30"/>
      <c r="E20" s="30"/>
    </row>
    <row r="21" spans="2:5" ht="18" x14ac:dyDescent="0.25">
      <c r="B21" s="31" t="s">
        <v>140</v>
      </c>
      <c r="C21" s="32" t="s">
        <v>141</v>
      </c>
      <c r="D21" s="57"/>
      <c r="E21" s="57"/>
    </row>
    <row r="22" spans="2:5" ht="18" x14ac:dyDescent="0.25">
      <c r="B22" s="31" t="s">
        <v>142</v>
      </c>
      <c r="C22" s="32" t="s">
        <v>143</v>
      </c>
      <c r="D22" s="57"/>
      <c r="E22" s="57"/>
    </row>
    <row r="23" spans="2:5" ht="18" x14ac:dyDescent="0.25">
      <c r="B23" s="31" t="s">
        <v>144</v>
      </c>
      <c r="C23" s="32" t="s">
        <v>145</v>
      </c>
      <c r="D23" s="57"/>
      <c r="E23" s="57"/>
    </row>
    <row r="24" spans="2:5" ht="18" x14ac:dyDescent="0.25">
      <c r="B24" s="31" t="s">
        <v>146</v>
      </c>
      <c r="C24" s="32" t="s">
        <v>147</v>
      </c>
      <c r="D24" s="57"/>
      <c r="E24" s="57"/>
    </row>
    <row r="25" spans="2:5" ht="18" x14ac:dyDescent="0.25">
      <c r="B25" s="31" t="s">
        <v>148</v>
      </c>
      <c r="C25" s="32" t="s">
        <v>149</v>
      </c>
      <c r="D25" s="57"/>
      <c r="E25" s="57"/>
    </row>
    <row r="26" spans="2:5" ht="18" x14ac:dyDescent="0.25">
      <c r="B26" s="31" t="s">
        <v>150</v>
      </c>
      <c r="C26" s="32" t="s">
        <v>151</v>
      </c>
      <c r="D26" s="57">
        <v>27</v>
      </c>
      <c r="E26" s="57">
        <v>5</v>
      </c>
    </row>
    <row r="27" spans="2:5" ht="18" x14ac:dyDescent="0.25">
      <c r="B27" s="31" t="s">
        <v>152</v>
      </c>
      <c r="C27" s="32" t="s">
        <v>153</v>
      </c>
      <c r="D27" s="57"/>
      <c r="E27" s="57"/>
    </row>
    <row r="28" spans="2:5" ht="18" x14ac:dyDescent="0.25">
      <c r="B28" s="31" t="s">
        <v>154</v>
      </c>
      <c r="C28" s="32" t="s">
        <v>155</v>
      </c>
      <c r="D28" s="57"/>
      <c r="E28" s="57"/>
    </row>
    <row r="29" spans="2:5" ht="18" x14ac:dyDescent="0.25">
      <c r="B29" s="31" t="s">
        <v>156</v>
      </c>
      <c r="C29" s="32" t="s">
        <v>157</v>
      </c>
      <c r="D29" s="57"/>
      <c r="E29" s="57"/>
    </row>
    <row r="30" spans="2:5" ht="18" x14ac:dyDescent="0.25">
      <c r="B30" s="31" t="s">
        <v>158</v>
      </c>
      <c r="C30" s="32" t="s">
        <v>159</v>
      </c>
      <c r="D30" s="57"/>
      <c r="E30" s="57"/>
    </row>
    <row r="31" spans="2:5" ht="18" x14ac:dyDescent="0.25">
      <c r="B31" s="31" t="s">
        <v>160</v>
      </c>
      <c r="C31" s="32" t="s">
        <v>96</v>
      </c>
      <c r="D31" s="57"/>
      <c r="E31" s="57"/>
    </row>
    <row r="32" spans="2:5" ht="18" x14ac:dyDescent="0.25">
      <c r="B32" s="31" t="s">
        <v>161</v>
      </c>
      <c r="C32" s="32" t="s">
        <v>162</v>
      </c>
      <c r="D32" s="57"/>
      <c r="E32" s="57"/>
    </row>
    <row r="34" spans="3:5" ht="18" x14ac:dyDescent="0.25">
      <c r="C34" s="29" t="s">
        <v>166</v>
      </c>
      <c r="D34" s="33">
        <f>AVERAGE(D5:D32)</f>
        <v>27</v>
      </c>
      <c r="E34" s="54">
        <f>AVERAGE(E5:E32)</f>
        <v>5</v>
      </c>
    </row>
  </sheetData>
  <mergeCells count="1">
    <mergeCell ref="D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13761-655C-420C-974F-CC30664B8D7A}">
  <dimension ref="B2:U80"/>
  <sheetViews>
    <sheetView topLeftCell="B1" workbookViewId="0">
      <selection activeCell="C2" sqref="C2"/>
    </sheetView>
  </sheetViews>
  <sheetFormatPr defaultRowHeight="15" x14ac:dyDescent="0.25"/>
  <cols>
    <col min="2" max="2" width="26.85546875" bestFit="1" customWidth="1"/>
    <col min="3" max="3" width="45.7109375" bestFit="1" customWidth="1"/>
    <col min="4" max="4" width="6.140625" bestFit="1" customWidth="1"/>
    <col min="5" max="5" width="4.42578125" bestFit="1" customWidth="1"/>
    <col min="6" max="11" width="6" style="23" bestFit="1" customWidth="1"/>
    <col min="12" max="18" width="6" bestFit="1" customWidth="1"/>
  </cols>
  <sheetData>
    <row r="2" spans="2:20" ht="23.25" x14ac:dyDescent="0.35">
      <c r="B2" s="41" t="str">
        <f>'Serving Up Mas R1'!A2</f>
        <v>Total CORE Audits</v>
      </c>
      <c r="C2" s="42">
        <f>'Serving Up Mas R1'!B2</f>
        <v>23</v>
      </c>
    </row>
    <row r="3" spans="2:20" ht="23.25" x14ac:dyDescent="0.35">
      <c r="B3" s="36"/>
      <c r="C3" s="36"/>
      <c r="D3" s="36"/>
      <c r="E3" s="36"/>
      <c r="F3" s="36"/>
    </row>
    <row r="4" spans="2:20" ht="23.25" x14ac:dyDescent="0.35">
      <c r="B4" s="37" t="s">
        <v>186</v>
      </c>
      <c r="C4" s="38">
        <f>C2-C5</f>
        <v>18</v>
      </c>
      <c r="D4" s="43">
        <f>C4/C2</f>
        <v>0.78260869565217395</v>
      </c>
    </row>
    <row r="5" spans="2:20" ht="23.25" x14ac:dyDescent="0.35">
      <c r="B5" s="39" t="s">
        <v>187</v>
      </c>
      <c r="C5" s="40">
        <v>5</v>
      </c>
      <c r="D5" s="43">
        <f>C5/C2</f>
        <v>0.21739130434782608</v>
      </c>
    </row>
    <row r="8" spans="2:20" ht="23.25" x14ac:dyDescent="0.35">
      <c r="B8" s="7"/>
      <c r="C8" s="137" t="s">
        <v>0</v>
      </c>
      <c r="D8" s="137"/>
      <c r="E8" s="137"/>
      <c r="F8" s="137"/>
      <c r="G8" s="137"/>
      <c r="H8" s="137"/>
      <c r="I8" s="34"/>
    </row>
    <row r="9" spans="2:20" x14ac:dyDescent="0.25">
      <c r="B9" s="19" t="s">
        <v>89</v>
      </c>
      <c r="C9" s="19" t="s">
        <v>88</v>
      </c>
      <c r="D9" s="19" t="s">
        <v>90</v>
      </c>
      <c r="E9" s="19" t="s">
        <v>91</v>
      </c>
      <c r="F9" s="49" t="s">
        <v>92</v>
      </c>
      <c r="G9" s="49"/>
      <c r="H9" s="49"/>
      <c r="I9" s="49"/>
    </row>
    <row r="10" spans="2:20" x14ac:dyDescent="0.25">
      <c r="B10" s="7" t="s">
        <v>62</v>
      </c>
      <c r="C10" s="12" t="s">
        <v>3</v>
      </c>
      <c r="D10" s="17">
        <f t="shared" ref="D10:D20" si="0">COUNT(F10:AQ10)</f>
        <v>15</v>
      </c>
      <c r="E10" s="18">
        <f t="shared" ref="E10:E20" si="1">D10/$C$2</f>
        <v>0.65217391304347827</v>
      </c>
      <c r="F10" s="53">
        <v>4456</v>
      </c>
      <c r="G10" s="53">
        <v>4101</v>
      </c>
      <c r="H10" s="53">
        <v>33835</v>
      </c>
      <c r="I10" s="53">
        <v>5761</v>
      </c>
      <c r="J10" s="23">
        <v>2126</v>
      </c>
      <c r="K10" s="23">
        <v>3818</v>
      </c>
      <c r="L10" s="23">
        <v>21084</v>
      </c>
      <c r="M10" s="23">
        <v>5261</v>
      </c>
      <c r="N10" s="23">
        <v>34608</v>
      </c>
      <c r="O10" s="23">
        <v>33453</v>
      </c>
      <c r="P10" s="23">
        <v>28776</v>
      </c>
      <c r="Q10" s="23">
        <v>31746</v>
      </c>
      <c r="R10" s="23">
        <v>4812</v>
      </c>
      <c r="S10" s="23">
        <v>4955</v>
      </c>
      <c r="T10" s="23">
        <v>29486</v>
      </c>
    </row>
    <row r="11" spans="2:20" x14ac:dyDescent="0.25">
      <c r="B11" s="7" t="s">
        <v>63</v>
      </c>
      <c r="C11" s="12" t="s">
        <v>4</v>
      </c>
      <c r="D11" s="17">
        <f t="shared" si="0"/>
        <v>12</v>
      </c>
      <c r="E11" s="18">
        <f t="shared" si="1"/>
        <v>0.52173913043478259</v>
      </c>
      <c r="F11" s="53">
        <v>4456</v>
      </c>
      <c r="G11" s="53">
        <v>4101</v>
      </c>
      <c r="H11" s="53">
        <v>5761</v>
      </c>
      <c r="I11" s="53">
        <v>2055</v>
      </c>
      <c r="J11" s="23">
        <v>3818</v>
      </c>
      <c r="K11" s="23">
        <v>21084</v>
      </c>
      <c r="L11" s="23">
        <v>26711</v>
      </c>
      <c r="M11" s="23">
        <v>34608</v>
      </c>
      <c r="N11" s="23">
        <v>33453</v>
      </c>
      <c r="O11" s="23">
        <v>31746</v>
      </c>
      <c r="P11" s="23">
        <v>4812</v>
      </c>
      <c r="Q11" s="23">
        <v>29486</v>
      </c>
    </row>
    <row r="12" spans="2:20" x14ac:dyDescent="0.25">
      <c r="B12" s="7" t="s">
        <v>59</v>
      </c>
      <c r="C12" s="12" t="s">
        <v>2</v>
      </c>
      <c r="D12" s="17">
        <f t="shared" si="0"/>
        <v>12</v>
      </c>
      <c r="E12" s="18">
        <f t="shared" si="1"/>
        <v>0.52173913043478259</v>
      </c>
      <c r="F12" s="53">
        <v>4456</v>
      </c>
      <c r="G12" s="53">
        <v>4101</v>
      </c>
      <c r="H12" s="53">
        <v>33835</v>
      </c>
      <c r="I12" s="53">
        <v>5761</v>
      </c>
      <c r="J12" s="23">
        <v>2126</v>
      </c>
      <c r="K12" s="23">
        <v>26711</v>
      </c>
      <c r="L12" s="23">
        <v>33453</v>
      </c>
      <c r="M12" s="23">
        <v>28776</v>
      </c>
      <c r="N12" s="23">
        <v>5140</v>
      </c>
      <c r="O12" s="23">
        <v>4812</v>
      </c>
      <c r="P12" s="23">
        <v>4955</v>
      </c>
      <c r="Q12" s="23">
        <v>29486</v>
      </c>
    </row>
    <row r="13" spans="2:20" x14ac:dyDescent="0.25">
      <c r="B13" s="7" t="s">
        <v>60</v>
      </c>
      <c r="C13" s="12" t="s">
        <v>24</v>
      </c>
      <c r="D13" s="17">
        <f t="shared" si="0"/>
        <v>8</v>
      </c>
      <c r="E13" s="18">
        <f t="shared" si="1"/>
        <v>0.34782608695652173</v>
      </c>
      <c r="F13" s="53">
        <v>4101</v>
      </c>
      <c r="G13" s="53">
        <v>33835</v>
      </c>
      <c r="H13" s="53">
        <v>2126</v>
      </c>
      <c r="I13" s="53">
        <v>3818</v>
      </c>
      <c r="J13" s="23">
        <v>26711</v>
      </c>
      <c r="K13" s="23">
        <v>29474</v>
      </c>
      <c r="L13" s="23">
        <v>33453</v>
      </c>
      <c r="M13" s="23">
        <v>5140</v>
      </c>
      <c r="N13" s="23"/>
      <c r="O13" s="23"/>
      <c r="P13" s="23"/>
    </row>
    <row r="14" spans="2:20" x14ac:dyDescent="0.25">
      <c r="B14" s="7" t="s">
        <v>61</v>
      </c>
      <c r="C14" s="7" t="s">
        <v>25</v>
      </c>
      <c r="D14" s="17">
        <f t="shared" si="0"/>
        <v>8</v>
      </c>
      <c r="E14" s="18">
        <f t="shared" si="1"/>
        <v>0.34782608695652173</v>
      </c>
      <c r="F14" s="53">
        <v>4101</v>
      </c>
      <c r="G14" s="53">
        <v>5761</v>
      </c>
      <c r="H14" s="53">
        <v>2126</v>
      </c>
      <c r="I14" s="53">
        <v>2055</v>
      </c>
      <c r="J14" s="23">
        <v>21084</v>
      </c>
      <c r="K14" s="23">
        <v>26711</v>
      </c>
      <c r="L14" s="23">
        <v>18939</v>
      </c>
      <c r="M14" s="23">
        <v>5140</v>
      </c>
      <c r="N14" s="23"/>
      <c r="O14" s="23"/>
      <c r="P14" s="23"/>
    </row>
    <row r="15" spans="2:20" x14ac:dyDescent="0.25">
      <c r="B15" s="7" t="s">
        <v>82</v>
      </c>
      <c r="C15" s="7" t="s">
        <v>32</v>
      </c>
      <c r="D15" s="17">
        <f t="shared" si="0"/>
        <v>5</v>
      </c>
      <c r="E15" s="18">
        <f t="shared" si="1"/>
        <v>0.21739130434782608</v>
      </c>
      <c r="F15" s="53">
        <v>20520</v>
      </c>
      <c r="G15" s="53">
        <v>33835</v>
      </c>
      <c r="H15" s="53">
        <v>2111</v>
      </c>
      <c r="I15" s="53">
        <v>30373</v>
      </c>
      <c r="J15" s="23">
        <v>4961</v>
      </c>
      <c r="L15" s="23"/>
      <c r="M15" s="23"/>
      <c r="N15" s="23"/>
      <c r="O15" s="23"/>
      <c r="P15" s="23"/>
    </row>
    <row r="16" spans="2:20" x14ac:dyDescent="0.25">
      <c r="B16" s="7" t="s">
        <v>99</v>
      </c>
      <c r="C16" s="7" t="s">
        <v>100</v>
      </c>
      <c r="D16" s="17">
        <f t="shared" si="0"/>
        <v>4</v>
      </c>
      <c r="E16" s="18">
        <f t="shared" si="1"/>
        <v>0.17391304347826086</v>
      </c>
      <c r="F16" s="53">
        <v>5761</v>
      </c>
      <c r="G16" s="53">
        <v>2055</v>
      </c>
      <c r="H16" s="53">
        <v>21084</v>
      </c>
      <c r="I16" s="53">
        <v>34608</v>
      </c>
      <c r="L16" s="23"/>
      <c r="M16" s="23"/>
      <c r="N16" s="23"/>
      <c r="O16" s="23"/>
      <c r="P16" s="23"/>
    </row>
    <row r="17" spans="2:16" x14ac:dyDescent="0.25">
      <c r="B17" s="7" t="s">
        <v>81</v>
      </c>
      <c r="C17" s="12" t="s">
        <v>1</v>
      </c>
      <c r="D17" s="17">
        <f t="shared" si="0"/>
        <v>4</v>
      </c>
      <c r="E17" s="18">
        <f t="shared" si="1"/>
        <v>0.17391304347826086</v>
      </c>
      <c r="F17" s="53">
        <v>4456</v>
      </c>
      <c r="G17" s="53">
        <v>5261</v>
      </c>
      <c r="H17" s="53">
        <v>30373</v>
      </c>
      <c r="I17" s="53">
        <v>31746</v>
      </c>
      <c r="L17" s="23"/>
      <c r="M17" s="23"/>
      <c r="N17" s="23"/>
      <c r="O17" s="23"/>
      <c r="P17" s="23"/>
    </row>
    <row r="18" spans="2:16" x14ac:dyDescent="0.25">
      <c r="B18" s="7" t="s">
        <v>101</v>
      </c>
      <c r="C18" s="7" t="s">
        <v>102</v>
      </c>
      <c r="D18" s="17">
        <f t="shared" si="0"/>
        <v>4</v>
      </c>
      <c r="E18" s="18">
        <f t="shared" si="1"/>
        <v>0.17391304347826086</v>
      </c>
      <c r="F18" s="53">
        <v>5761</v>
      </c>
      <c r="G18" s="53">
        <v>2126</v>
      </c>
      <c r="H18" s="53">
        <v>33453</v>
      </c>
      <c r="I18" s="53">
        <v>4812</v>
      </c>
      <c r="L18" s="23"/>
      <c r="M18" s="23"/>
      <c r="N18" s="23"/>
      <c r="O18" s="23"/>
      <c r="P18" s="23"/>
    </row>
    <row r="19" spans="2:16" x14ac:dyDescent="0.25">
      <c r="B19" s="7" t="s">
        <v>103</v>
      </c>
      <c r="C19" s="7" t="s">
        <v>104</v>
      </c>
      <c r="D19" s="17">
        <f t="shared" si="0"/>
        <v>3</v>
      </c>
      <c r="E19" s="18">
        <f t="shared" si="1"/>
        <v>0.13043478260869565</v>
      </c>
      <c r="F19" s="53">
        <v>5761</v>
      </c>
      <c r="G19" s="53">
        <v>2055</v>
      </c>
      <c r="H19" s="53">
        <v>33453</v>
      </c>
      <c r="I19" s="53"/>
      <c r="L19" s="23"/>
      <c r="M19" s="23"/>
      <c r="N19" s="23"/>
      <c r="O19" s="23"/>
      <c r="P19" s="23"/>
    </row>
    <row r="20" spans="2:16" x14ac:dyDescent="0.25">
      <c r="B20" s="7" t="s">
        <v>208</v>
      </c>
      <c r="C20" s="7" t="s">
        <v>209</v>
      </c>
      <c r="D20" s="17">
        <f t="shared" si="0"/>
        <v>3</v>
      </c>
      <c r="E20" s="18">
        <f t="shared" si="1"/>
        <v>0.13043478260869565</v>
      </c>
      <c r="F20" s="56">
        <v>21084</v>
      </c>
      <c r="G20" s="56">
        <v>26711</v>
      </c>
      <c r="H20" s="56">
        <v>4812</v>
      </c>
      <c r="I20" s="56"/>
      <c r="L20" s="23"/>
      <c r="M20" s="23"/>
      <c r="N20" s="23"/>
      <c r="O20" s="23"/>
      <c r="P20" s="23"/>
    </row>
    <row r="21" spans="2:16" x14ac:dyDescent="0.25">
      <c r="B21" s="7"/>
      <c r="C21" s="7"/>
      <c r="D21" s="17"/>
      <c r="E21" s="18"/>
      <c r="F21" s="47"/>
      <c r="G21" s="47"/>
      <c r="H21" s="47"/>
      <c r="I21" s="47"/>
    </row>
    <row r="22" spans="2:16" ht="23.25" x14ac:dyDescent="0.35">
      <c r="B22" s="7"/>
      <c r="C22" s="2" t="s">
        <v>5</v>
      </c>
      <c r="D22" s="2"/>
      <c r="E22" s="2"/>
      <c r="F22" s="24"/>
      <c r="G22" s="22"/>
    </row>
    <row r="23" spans="2:16" x14ac:dyDescent="0.25">
      <c r="B23" s="9"/>
      <c r="C23" s="9"/>
      <c r="D23" s="6"/>
      <c r="E23" s="6"/>
      <c r="F23" s="22"/>
      <c r="G23" s="22"/>
    </row>
    <row r="24" spans="2:16" x14ac:dyDescent="0.25">
      <c r="B24" s="19" t="s">
        <v>89</v>
      </c>
      <c r="C24" s="19" t="s">
        <v>88</v>
      </c>
      <c r="D24" s="19" t="s">
        <v>90</v>
      </c>
      <c r="E24" s="19" t="s">
        <v>91</v>
      </c>
      <c r="F24" s="138" t="s">
        <v>92</v>
      </c>
      <c r="G24" s="138"/>
      <c r="H24" s="138"/>
      <c r="I24" s="138"/>
    </row>
    <row r="25" spans="2:16" x14ac:dyDescent="0.25">
      <c r="B25" s="7" t="s">
        <v>39</v>
      </c>
      <c r="C25" s="7" t="s">
        <v>33</v>
      </c>
      <c r="D25" s="17">
        <f>COUNT(F25:AX25)</f>
        <v>10</v>
      </c>
      <c r="E25" s="18">
        <f>D25/'Serving Up Mas R1'!$B$2</f>
        <v>0.43478260869565216</v>
      </c>
      <c r="F25" s="53">
        <v>20520</v>
      </c>
      <c r="G25" s="53">
        <v>33835</v>
      </c>
      <c r="H25" s="23">
        <v>2126</v>
      </c>
      <c r="I25" s="23">
        <v>3818</v>
      </c>
      <c r="J25" s="23">
        <v>5261</v>
      </c>
      <c r="K25" s="23">
        <v>5140</v>
      </c>
      <c r="L25" s="23">
        <v>31746</v>
      </c>
      <c r="M25" s="23">
        <v>30260</v>
      </c>
      <c r="N25" s="23">
        <v>4812</v>
      </c>
      <c r="O25" s="23">
        <v>4955</v>
      </c>
    </row>
    <row r="26" spans="2:16" x14ac:dyDescent="0.25">
      <c r="B26" s="7" t="s">
        <v>65</v>
      </c>
      <c r="C26" s="7" t="s">
        <v>27</v>
      </c>
      <c r="D26" s="17">
        <f>COUNT(F26:AX26)</f>
        <v>9</v>
      </c>
      <c r="E26" s="18">
        <f>D26/'Serving Up Mas R1'!$B$2</f>
        <v>0.39130434782608697</v>
      </c>
      <c r="F26" s="53">
        <v>4101</v>
      </c>
      <c r="G26" s="53">
        <v>28560</v>
      </c>
      <c r="H26" s="23">
        <v>21084</v>
      </c>
      <c r="I26" s="23">
        <v>34608</v>
      </c>
      <c r="J26" s="23">
        <v>33453</v>
      </c>
      <c r="K26" s="23">
        <v>5140</v>
      </c>
      <c r="L26" s="23">
        <v>4961</v>
      </c>
      <c r="M26" s="23">
        <v>30260</v>
      </c>
      <c r="N26" s="23">
        <v>29486</v>
      </c>
    </row>
    <row r="27" spans="2:16" x14ac:dyDescent="0.25">
      <c r="B27" s="7" t="s">
        <v>64</v>
      </c>
      <c r="C27" s="7" t="s">
        <v>26</v>
      </c>
      <c r="D27" s="17">
        <f>COUNT(F27:AX27)</f>
        <v>6</v>
      </c>
      <c r="E27" s="18">
        <f>D27/'Serving Up Mas R1'!$B$2</f>
        <v>0.2608695652173913</v>
      </c>
      <c r="F27" s="53">
        <v>4101</v>
      </c>
      <c r="G27" s="53">
        <v>2055</v>
      </c>
      <c r="H27" s="23">
        <v>28776</v>
      </c>
      <c r="I27" s="23">
        <v>5140</v>
      </c>
      <c r="J27" s="23">
        <v>4812</v>
      </c>
      <c r="K27" s="23">
        <v>4955</v>
      </c>
      <c r="L27" s="23"/>
    </row>
    <row r="28" spans="2:16" x14ac:dyDescent="0.25">
      <c r="B28" s="7" t="s">
        <v>169</v>
      </c>
      <c r="C28" s="7" t="s">
        <v>170</v>
      </c>
      <c r="D28" s="17">
        <f>COUNT(F28:AX28)</f>
        <v>5</v>
      </c>
      <c r="E28" s="18">
        <f>D28/'Serving Up Mas R1'!$B$2</f>
        <v>0.21739130434782608</v>
      </c>
      <c r="F28" s="53">
        <v>28560</v>
      </c>
      <c r="G28" s="53">
        <v>2126</v>
      </c>
      <c r="H28" s="23">
        <v>5261</v>
      </c>
      <c r="I28" s="23">
        <v>18939</v>
      </c>
      <c r="J28" s="23">
        <v>29486</v>
      </c>
      <c r="L28" s="23"/>
    </row>
    <row r="29" spans="2:16" x14ac:dyDescent="0.25">
      <c r="B29" s="7" t="s">
        <v>218</v>
      </c>
      <c r="C29" s="7" t="s">
        <v>219</v>
      </c>
      <c r="D29" s="17">
        <f>COUNT(F29:AX29)</f>
        <v>2</v>
      </c>
      <c r="E29" s="18">
        <f>D29/'Serving Up Mas R1'!$B$2</f>
        <v>8.6956521739130432E-2</v>
      </c>
      <c r="F29" s="53">
        <v>34608</v>
      </c>
      <c r="G29" s="53">
        <v>28776</v>
      </c>
      <c r="L29" s="23"/>
    </row>
    <row r="30" spans="2:16" x14ac:dyDescent="0.25">
      <c r="B30" s="7"/>
      <c r="C30" s="7"/>
      <c r="D30" s="17"/>
      <c r="E30" s="18"/>
      <c r="F30" s="53"/>
      <c r="G30" s="53"/>
      <c r="L30" s="23"/>
    </row>
    <row r="31" spans="2:16" ht="23.25" x14ac:dyDescent="0.35">
      <c r="B31" s="7"/>
      <c r="C31" s="2" t="s">
        <v>6</v>
      </c>
      <c r="D31" s="2"/>
      <c r="E31" s="2"/>
      <c r="F31" s="24"/>
      <c r="G31" s="24"/>
      <c r="H31" s="24"/>
      <c r="I31" s="22"/>
    </row>
    <row r="32" spans="2:16" x14ac:dyDescent="0.25">
      <c r="B32" s="19" t="s">
        <v>89</v>
      </c>
      <c r="C32" s="19" t="s">
        <v>88</v>
      </c>
      <c r="D32" s="19" t="s">
        <v>90</v>
      </c>
      <c r="E32" s="19" t="s">
        <v>91</v>
      </c>
      <c r="F32" s="138" t="s">
        <v>92</v>
      </c>
      <c r="G32" s="138"/>
      <c r="H32" s="138"/>
      <c r="I32" s="138"/>
    </row>
    <row r="33" spans="2:21" x14ac:dyDescent="0.25">
      <c r="B33" s="11" t="s">
        <v>73</v>
      </c>
      <c r="C33" s="13" t="s">
        <v>35</v>
      </c>
      <c r="D33" s="15">
        <f>COUNT(F33:AT33)</f>
        <v>6</v>
      </c>
      <c r="E33" s="16">
        <f>D33/'Serving Up Mas R1'!B2</f>
        <v>0.2608695652173913</v>
      </c>
      <c r="F33" s="35">
        <v>4908</v>
      </c>
      <c r="G33" s="35">
        <v>33835</v>
      </c>
      <c r="H33" s="35">
        <v>28560</v>
      </c>
      <c r="I33" s="22">
        <v>2055</v>
      </c>
      <c r="J33" s="23">
        <v>3818</v>
      </c>
      <c r="K33" s="23">
        <v>30373</v>
      </c>
    </row>
    <row r="37" spans="2:21" ht="23.25" x14ac:dyDescent="0.35">
      <c r="B37" s="7"/>
      <c r="C37" s="2" t="s">
        <v>7</v>
      </c>
      <c r="D37" s="2"/>
      <c r="E37" s="2"/>
      <c r="F37" s="25"/>
      <c r="G37" s="25"/>
      <c r="H37" s="25"/>
      <c r="I37" s="25"/>
    </row>
    <row r="38" spans="2:21" x14ac:dyDescent="0.25">
      <c r="B38" s="19" t="s">
        <v>89</v>
      </c>
      <c r="C38" s="19" t="s">
        <v>88</v>
      </c>
      <c r="D38" s="19" t="s">
        <v>90</v>
      </c>
      <c r="E38" s="19" t="s">
        <v>91</v>
      </c>
      <c r="F38" s="45" t="s">
        <v>92</v>
      </c>
      <c r="G38" s="45"/>
      <c r="H38" s="45"/>
      <c r="I38" s="45"/>
    </row>
    <row r="39" spans="2:21" x14ac:dyDescent="0.25">
      <c r="B39" s="7" t="s">
        <v>46</v>
      </c>
      <c r="C39" s="11" t="s">
        <v>22</v>
      </c>
      <c r="D39" s="15">
        <f t="shared" ref="D39:D80" si="2">COUNT(F39:AI39)</f>
        <v>16</v>
      </c>
      <c r="E39" s="16">
        <f>D39/'Serving Up Mas R1'!$B$2</f>
        <v>0.69565217391304346</v>
      </c>
      <c r="F39" s="46">
        <v>4456</v>
      </c>
      <c r="G39" s="46">
        <v>4101</v>
      </c>
      <c r="H39" s="46">
        <v>20520</v>
      </c>
      <c r="I39" s="46">
        <v>5761</v>
      </c>
      <c r="J39" s="21">
        <v>28560</v>
      </c>
      <c r="K39" s="46">
        <v>2126</v>
      </c>
      <c r="L39" s="46">
        <v>2111</v>
      </c>
      <c r="M39" s="46">
        <v>2055</v>
      </c>
      <c r="N39" s="46">
        <v>3818</v>
      </c>
      <c r="O39" s="46">
        <v>21084</v>
      </c>
      <c r="P39" s="46">
        <v>26711</v>
      </c>
      <c r="Q39" s="46">
        <v>5261</v>
      </c>
      <c r="R39" s="46">
        <v>33453</v>
      </c>
      <c r="S39" s="46">
        <v>28776</v>
      </c>
      <c r="T39" s="46">
        <v>30260</v>
      </c>
      <c r="U39" s="46">
        <v>4955</v>
      </c>
    </row>
    <row r="40" spans="2:21" x14ac:dyDescent="0.25">
      <c r="B40" s="7" t="s">
        <v>80</v>
      </c>
      <c r="C40" s="11" t="s">
        <v>98</v>
      </c>
      <c r="D40" s="15">
        <f t="shared" si="2"/>
        <v>14</v>
      </c>
      <c r="E40" s="16">
        <f>D40/'Serving Up Mas R1'!$B$2</f>
        <v>0.60869565217391308</v>
      </c>
      <c r="F40" s="46">
        <v>4908</v>
      </c>
      <c r="G40" s="46">
        <v>33835</v>
      </c>
      <c r="H40" s="46">
        <v>2111</v>
      </c>
      <c r="I40" s="46">
        <v>2055</v>
      </c>
      <c r="J40" s="21">
        <v>3818</v>
      </c>
      <c r="K40" s="46">
        <v>26711</v>
      </c>
      <c r="L40" s="46">
        <v>5261</v>
      </c>
      <c r="M40" s="46">
        <v>29474</v>
      </c>
      <c r="N40" s="46">
        <v>28776</v>
      </c>
      <c r="O40" s="46">
        <v>5140</v>
      </c>
      <c r="P40" s="46">
        <v>4961</v>
      </c>
      <c r="Q40" s="46">
        <v>31746</v>
      </c>
      <c r="R40" s="46">
        <v>30260</v>
      </c>
      <c r="S40" s="46">
        <v>29486</v>
      </c>
    </row>
    <row r="41" spans="2:21" x14ac:dyDescent="0.25">
      <c r="B41" s="7" t="s">
        <v>67</v>
      </c>
      <c r="C41" s="11" t="s">
        <v>9</v>
      </c>
      <c r="D41" s="15">
        <f t="shared" si="2"/>
        <v>10</v>
      </c>
      <c r="E41" s="16">
        <f>D41/'Serving Up Mas R1'!$B$2</f>
        <v>0.43478260869565216</v>
      </c>
      <c r="F41" s="46">
        <v>4456</v>
      </c>
      <c r="G41" s="46">
        <v>4908</v>
      </c>
      <c r="H41" s="46">
        <v>4101</v>
      </c>
      <c r="I41" s="46">
        <v>28560</v>
      </c>
      <c r="J41" s="21">
        <v>2126</v>
      </c>
      <c r="K41" s="46">
        <v>3818</v>
      </c>
      <c r="L41" s="46">
        <v>34608</v>
      </c>
      <c r="M41" s="46">
        <v>29474</v>
      </c>
      <c r="N41" s="46">
        <v>4961</v>
      </c>
      <c r="O41" s="46">
        <v>30260</v>
      </c>
    </row>
    <row r="42" spans="2:21" x14ac:dyDescent="0.25">
      <c r="B42" s="7" t="s">
        <v>69</v>
      </c>
      <c r="C42" s="7" t="s">
        <v>30</v>
      </c>
      <c r="D42" s="15">
        <f t="shared" si="2"/>
        <v>8</v>
      </c>
      <c r="E42" s="16">
        <f>D42/'Serving Up Mas R1'!$B$2</f>
        <v>0.34782608695652173</v>
      </c>
      <c r="F42" s="46">
        <v>4101</v>
      </c>
      <c r="G42" s="46">
        <v>2126</v>
      </c>
      <c r="H42" s="46">
        <v>2111</v>
      </c>
      <c r="I42" s="46">
        <v>2055</v>
      </c>
      <c r="J42" s="21">
        <v>3818</v>
      </c>
      <c r="K42" s="46">
        <v>5261</v>
      </c>
      <c r="L42" s="46">
        <v>4812</v>
      </c>
      <c r="M42" s="46">
        <v>17119</v>
      </c>
    </row>
    <row r="43" spans="2:21" x14ac:dyDescent="0.25">
      <c r="B43" s="7" t="s">
        <v>41</v>
      </c>
      <c r="C43" s="7" t="s">
        <v>40</v>
      </c>
      <c r="D43" s="15">
        <f t="shared" si="2"/>
        <v>7</v>
      </c>
      <c r="E43" s="16">
        <f>D43/'Serving Up Mas R1'!$B$2</f>
        <v>0.30434782608695654</v>
      </c>
      <c r="F43" s="46">
        <v>20520</v>
      </c>
      <c r="G43" s="46">
        <v>33835</v>
      </c>
      <c r="H43" s="46">
        <v>2126</v>
      </c>
      <c r="I43" s="46">
        <v>3818</v>
      </c>
      <c r="J43" s="21">
        <v>21084</v>
      </c>
      <c r="K43" s="46">
        <v>5261</v>
      </c>
      <c r="L43" s="46">
        <v>29474</v>
      </c>
      <c r="M43" s="46"/>
    </row>
    <row r="44" spans="2:21" x14ac:dyDescent="0.25">
      <c r="B44" s="7" t="s">
        <v>70</v>
      </c>
      <c r="C44" s="7" t="s">
        <v>31</v>
      </c>
      <c r="D44" s="15">
        <f t="shared" si="2"/>
        <v>7</v>
      </c>
      <c r="E44" s="16">
        <f>D44/'Serving Up Mas R1'!$B$2</f>
        <v>0.30434782608695654</v>
      </c>
      <c r="F44" s="46">
        <v>4101</v>
      </c>
      <c r="G44" s="46">
        <v>20520</v>
      </c>
      <c r="H44" s="46">
        <v>2126</v>
      </c>
      <c r="I44" s="46">
        <v>2055</v>
      </c>
      <c r="J44" s="21">
        <v>33453</v>
      </c>
      <c r="K44" s="46">
        <v>5140</v>
      </c>
      <c r="L44" s="46">
        <v>4812</v>
      </c>
      <c r="M44" s="46"/>
    </row>
    <row r="45" spans="2:21" x14ac:dyDescent="0.25">
      <c r="B45" s="7" t="s">
        <v>83</v>
      </c>
      <c r="C45" s="11" t="s">
        <v>12</v>
      </c>
      <c r="D45" s="15">
        <f t="shared" si="2"/>
        <v>7</v>
      </c>
      <c r="E45" s="16">
        <f>D45/'Serving Up Mas R1'!$B$2</f>
        <v>0.30434782608695654</v>
      </c>
      <c r="F45" s="46">
        <v>4456</v>
      </c>
      <c r="G45" s="46">
        <v>29474</v>
      </c>
      <c r="H45" s="46">
        <v>30373</v>
      </c>
      <c r="I45" s="46">
        <v>28776</v>
      </c>
      <c r="J45" s="21">
        <v>5140</v>
      </c>
      <c r="K45" s="46">
        <v>4961</v>
      </c>
      <c r="L45" s="46">
        <v>4955</v>
      </c>
      <c r="M45" s="46"/>
    </row>
    <row r="46" spans="2:21" x14ac:dyDescent="0.25">
      <c r="B46" s="7" t="s">
        <v>109</v>
      </c>
      <c r="C46" s="7" t="s">
        <v>110</v>
      </c>
      <c r="D46" s="15">
        <f t="shared" si="2"/>
        <v>7</v>
      </c>
      <c r="E46" s="16">
        <f>D46/'Serving Up Mas R1'!$B$2</f>
        <v>0.30434782608695654</v>
      </c>
      <c r="F46" s="46">
        <v>5761</v>
      </c>
      <c r="G46" s="46">
        <v>2126</v>
      </c>
      <c r="H46" s="46">
        <v>26711</v>
      </c>
      <c r="I46" s="46">
        <v>29474</v>
      </c>
      <c r="J46" s="21">
        <v>5140</v>
      </c>
      <c r="K46" s="46">
        <v>4812</v>
      </c>
      <c r="L46" s="46">
        <v>29486</v>
      </c>
      <c r="M46" s="46"/>
    </row>
    <row r="47" spans="2:21" x14ac:dyDescent="0.25">
      <c r="B47" s="7" t="s">
        <v>68</v>
      </c>
      <c r="C47" s="11" t="s">
        <v>19</v>
      </c>
      <c r="D47" s="15">
        <f t="shared" si="2"/>
        <v>7</v>
      </c>
      <c r="E47" s="16">
        <f>D47/'Serving Up Mas R1'!$B$2</f>
        <v>0.30434782608695654</v>
      </c>
      <c r="F47" s="46">
        <v>4908</v>
      </c>
      <c r="G47" s="46">
        <v>4101</v>
      </c>
      <c r="H47" s="46">
        <v>28560</v>
      </c>
      <c r="I47" s="46">
        <v>2055</v>
      </c>
      <c r="J47" s="21">
        <v>3818</v>
      </c>
      <c r="K47" s="46">
        <v>4955</v>
      </c>
      <c r="L47" s="46">
        <v>17119</v>
      </c>
      <c r="M47" s="46"/>
    </row>
    <row r="48" spans="2:21" x14ac:dyDescent="0.25">
      <c r="B48" s="7" t="s">
        <v>57</v>
      </c>
      <c r="C48" s="11" t="s">
        <v>18</v>
      </c>
      <c r="D48" s="15">
        <f t="shared" si="2"/>
        <v>6</v>
      </c>
      <c r="E48" s="16">
        <f>D48/'Serving Up Mas R1'!$B$2</f>
        <v>0.2608695652173913</v>
      </c>
      <c r="F48" s="46">
        <v>4908</v>
      </c>
      <c r="G48" s="46">
        <v>20520</v>
      </c>
      <c r="H48" s="46">
        <v>2055</v>
      </c>
      <c r="I48" s="46">
        <v>5140</v>
      </c>
      <c r="J48" s="21">
        <v>4961</v>
      </c>
      <c r="K48" s="46">
        <v>4812</v>
      </c>
      <c r="L48" s="46"/>
      <c r="M48" s="46"/>
    </row>
    <row r="49" spans="2:13" x14ac:dyDescent="0.25">
      <c r="B49" s="7" t="s">
        <v>78</v>
      </c>
      <c r="C49" s="11" t="s">
        <v>21</v>
      </c>
      <c r="D49" s="15">
        <f t="shared" si="2"/>
        <v>6</v>
      </c>
      <c r="E49" s="16">
        <f>D49/'Serving Up Mas R1'!$B$2</f>
        <v>0.2608695652173913</v>
      </c>
      <c r="F49" s="46">
        <v>4908</v>
      </c>
      <c r="G49" s="46">
        <v>20520</v>
      </c>
      <c r="H49" s="46">
        <v>5761</v>
      </c>
      <c r="I49" s="46">
        <v>2055</v>
      </c>
      <c r="J49" s="21">
        <v>5140</v>
      </c>
      <c r="K49" s="46">
        <v>17119</v>
      </c>
      <c r="L49" s="46"/>
      <c r="M49" s="46"/>
    </row>
    <row r="50" spans="2:13" x14ac:dyDescent="0.25">
      <c r="B50" s="7" t="s">
        <v>210</v>
      </c>
      <c r="C50" s="7" t="s">
        <v>211</v>
      </c>
      <c r="D50" s="15">
        <f t="shared" si="2"/>
        <v>6</v>
      </c>
      <c r="E50" s="16">
        <f>D50/'Serving Up Mas R1'!$B$2</f>
        <v>0.2608695652173913</v>
      </c>
      <c r="F50" s="46">
        <v>21084</v>
      </c>
      <c r="G50" s="46">
        <v>26711</v>
      </c>
      <c r="H50" s="46">
        <v>28776</v>
      </c>
      <c r="I50" s="46">
        <v>4961</v>
      </c>
      <c r="J50" s="21">
        <v>30260</v>
      </c>
      <c r="K50" s="46">
        <v>17119</v>
      </c>
      <c r="L50" s="46"/>
      <c r="M50" s="46"/>
    </row>
    <row r="51" spans="2:13" x14ac:dyDescent="0.25">
      <c r="B51" s="7" t="s">
        <v>225</v>
      </c>
      <c r="C51" s="7" t="s">
        <v>226</v>
      </c>
      <c r="D51" s="15">
        <f t="shared" si="2"/>
        <v>6</v>
      </c>
      <c r="E51" s="16">
        <f>D51/'Serving Up Mas R1'!$B$2</f>
        <v>0.2608695652173913</v>
      </c>
      <c r="F51" s="46">
        <v>33453</v>
      </c>
      <c r="G51" s="46">
        <v>30373</v>
      </c>
      <c r="H51" s="46">
        <v>5140</v>
      </c>
      <c r="I51" s="46">
        <v>4961</v>
      </c>
      <c r="J51" s="21">
        <v>4955</v>
      </c>
      <c r="K51" s="46">
        <v>17119</v>
      </c>
      <c r="L51" s="46"/>
      <c r="M51" s="46"/>
    </row>
    <row r="52" spans="2:13" x14ac:dyDescent="0.25">
      <c r="B52" s="7" t="s">
        <v>184</v>
      </c>
      <c r="C52" s="7" t="s">
        <v>185</v>
      </c>
      <c r="D52" s="15">
        <f t="shared" si="2"/>
        <v>5</v>
      </c>
      <c r="E52" s="16">
        <f>D52/'Serving Up Mas R1'!$B$2</f>
        <v>0.21739130434782608</v>
      </c>
      <c r="F52" s="46">
        <v>2126</v>
      </c>
      <c r="G52" s="46">
        <v>26711</v>
      </c>
      <c r="H52" s="46">
        <v>34608</v>
      </c>
      <c r="I52" s="46">
        <v>29474</v>
      </c>
      <c r="J52" s="21">
        <v>33453</v>
      </c>
      <c r="K52" s="46"/>
      <c r="L52" s="46"/>
      <c r="M52" s="46"/>
    </row>
    <row r="53" spans="2:13" x14ac:dyDescent="0.25">
      <c r="B53" s="7" t="s">
        <v>175</v>
      </c>
      <c r="C53" s="7" t="s">
        <v>176</v>
      </c>
      <c r="D53" s="15">
        <f t="shared" si="2"/>
        <v>5</v>
      </c>
      <c r="E53" s="16">
        <f>D53/'Serving Up Mas R1'!$B$2</f>
        <v>0.21739130434782608</v>
      </c>
      <c r="F53" s="46">
        <v>28560</v>
      </c>
      <c r="G53" s="46">
        <v>3818</v>
      </c>
      <c r="H53" s="46">
        <v>30373</v>
      </c>
      <c r="I53" s="46">
        <v>4961</v>
      </c>
      <c r="J53" s="21">
        <v>30260</v>
      </c>
      <c r="K53" s="46"/>
      <c r="L53" s="46"/>
      <c r="M53" s="46"/>
    </row>
    <row r="54" spans="2:13" x14ac:dyDescent="0.25">
      <c r="B54" s="7" t="s">
        <v>192</v>
      </c>
      <c r="C54" s="7" t="s">
        <v>193</v>
      </c>
      <c r="D54" s="15">
        <f t="shared" si="2"/>
        <v>5</v>
      </c>
      <c r="E54" s="16">
        <f>D54/'Serving Up Mas R1'!$B$2</f>
        <v>0.21739130434782608</v>
      </c>
      <c r="F54" s="46">
        <v>2111</v>
      </c>
      <c r="G54" s="46">
        <v>2055</v>
      </c>
      <c r="H54" s="46">
        <v>26711</v>
      </c>
      <c r="I54" s="46">
        <v>5261</v>
      </c>
      <c r="J54" s="21">
        <v>4812</v>
      </c>
      <c r="K54" s="46"/>
      <c r="L54" s="46"/>
      <c r="M54" s="46"/>
    </row>
    <row r="55" spans="2:13" x14ac:dyDescent="0.25">
      <c r="B55" s="7" t="s">
        <v>50</v>
      </c>
      <c r="C55" s="11" t="s">
        <v>49</v>
      </c>
      <c r="D55" s="15">
        <f t="shared" si="2"/>
        <v>5</v>
      </c>
      <c r="E55" s="16">
        <f>D55/'Serving Up Mas R1'!$B$2</f>
        <v>0.21739130434782608</v>
      </c>
      <c r="F55" s="46">
        <v>20520</v>
      </c>
      <c r="G55" s="46">
        <v>2126</v>
      </c>
      <c r="H55" s="46">
        <v>2111</v>
      </c>
      <c r="I55" s="46">
        <v>26711</v>
      </c>
      <c r="J55" s="21">
        <v>4812</v>
      </c>
      <c r="K55" s="46"/>
      <c r="L55" s="46"/>
      <c r="M55" s="46"/>
    </row>
    <row r="56" spans="2:13" x14ac:dyDescent="0.25">
      <c r="B56" s="7" t="s">
        <v>79</v>
      </c>
      <c r="C56" s="11" t="s">
        <v>23</v>
      </c>
      <c r="D56" s="15">
        <f t="shared" si="2"/>
        <v>5</v>
      </c>
      <c r="E56" s="16">
        <f>D56/'Serving Up Mas R1'!$B$2</f>
        <v>0.21739130434782608</v>
      </c>
      <c r="F56" s="46">
        <v>4908</v>
      </c>
      <c r="G56" s="46">
        <v>2126</v>
      </c>
      <c r="H56" s="46">
        <v>2055</v>
      </c>
      <c r="I56" s="46">
        <v>3818</v>
      </c>
      <c r="J56" s="21">
        <v>4812</v>
      </c>
      <c r="K56" s="46"/>
      <c r="L56" s="46"/>
      <c r="M56" s="46"/>
    </row>
    <row r="57" spans="2:13" x14ac:dyDescent="0.25">
      <c r="B57" s="7" t="s">
        <v>55</v>
      </c>
      <c r="C57" s="7" t="s">
        <v>48</v>
      </c>
      <c r="D57" s="15">
        <f t="shared" si="2"/>
        <v>4</v>
      </c>
      <c r="E57" s="16">
        <f>D57/'Serving Up Mas R1'!$B$2</f>
        <v>0.17391304347826086</v>
      </c>
      <c r="F57" s="46">
        <v>20520</v>
      </c>
      <c r="G57" s="46">
        <v>2126</v>
      </c>
      <c r="H57" s="46">
        <v>3818</v>
      </c>
      <c r="I57" s="46">
        <v>30373</v>
      </c>
      <c r="J57" s="21"/>
      <c r="K57" s="46"/>
      <c r="L57" s="46"/>
      <c r="M57" s="46"/>
    </row>
    <row r="58" spans="2:13" x14ac:dyDescent="0.25">
      <c r="B58" s="7" t="s">
        <v>37</v>
      </c>
      <c r="C58" s="11" t="s">
        <v>74</v>
      </c>
      <c r="D58" s="15">
        <f t="shared" si="2"/>
        <v>4</v>
      </c>
      <c r="E58" s="16">
        <f>D58/'Serving Up Mas R1'!$B$2</f>
        <v>0.17391304347826086</v>
      </c>
      <c r="F58" s="46">
        <v>20520</v>
      </c>
      <c r="G58" s="46">
        <v>2055</v>
      </c>
      <c r="H58" s="46">
        <v>5140</v>
      </c>
      <c r="I58" s="46">
        <v>4961</v>
      </c>
      <c r="J58" s="21"/>
      <c r="K58" s="46"/>
      <c r="L58" s="46"/>
      <c r="M58" s="46"/>
    </row>
    <row r="59" spans="2:13" x14ac:dyDescent="0.25">
      <c r="B59" s="7" t="s">
        <v>196</v>
      </c>
      <c r="C59" s="7" t="s">
        <v>197</v>
      </c>
      <c r="D59" s="15">
        <f t="shared" si="2"/>
        <v>4</v>
      </c>
      <c r="E59" s="16">
        <f>D59/'Serving Up Mas R1'!$B$2</f>
        <v>0.17391304347826086</v>
      </c>
      <c r="F59" s="46">
        <v>2055</v>
      </c>
      <c r="G59" s="46">
        <v>3818</v>
      </c>
      <c r="H59" s="46">
        <v>5261</v>
      </c>
      <c r="I59" s="46">
        <v>28776</v>
      </c>
      <c r="J59" s="21"/>
      <c r="K59" s="46"/>
      <c r="L59" s="46"/>
      <c r="M59" s="46"/>
    </row>
    <row r="60" spans="2:13" x14ac:dyDescent="0.25">
      <c r="B60" s="7" t="s">
        <v>77</v>
      </c>
      <c r="C60" s="11" t="s">
        <v>20</v>
      </c>
      <c r="D60" s="15">
        <f t="shared" si="2"/>
        <v>4</v>
      </c>
      <c r="E60" s="16">
        <f>D60/'Serving Up Mas R1'!$B$2</f>
        <v>0.17391304347826086</v>
      </c>
      <c r="F60" s="46">
        <v>4908</v>
      </c>
      <c r="G60" s="46">
        <v>2055</v>
      </c>
      <c r="H60" s="46">
        <v>21084</v>
      </c>
      <c r="I60" s="46">
        <v>30260</v>
      </c>
      <c r="J60" s="21"/>
      <c r="K60" s="46"/>
      <c r="L60" s="46"/>
      <c r="M60" s="46"/>
    </row>
    <row r="61" spans="2:13" x14ac:dyDescent="0.25">
      <c r="B61" s="7" t="s">
        <v>93</v>
      </c>
      <c r="C61" s="11" t="s">
        <v>97</v>
      </c>
      <c r="D61" s="15">
        <f t="shared" si="2"/>
        <v>4</v>
      </c>
      <c r="E61" s="16">
        <f>D61/'Serving Up Mas R1'!$B$2</f>
        <v>0.17391304347826086</v>
      </c>
      <c r="F61" s="46">
        <v>33835</v>
      </c>
      <c r="G61" s="46">
        <v>2111</v>
      </c>
      <c r="H61" s="46">
        <v>4812</v>
      </c>
      <c r="I61" s="46">
        <v>29486</v>
      </c>
      <c r="J61" s="21"/>
      <c r="K61" s="46"/>
      <c r="L61" s="46"/>
      <c r="M61" s="46"/>
    </row>
    <row r="62" spans="2:13" x14ac:dyDescent="0.25">
      <c r="B62" s="7" t="s">
        <v>229</v>
      </c>
      <c r="C62" s="7" t="s">
        <v>230</v>
      </c>
      <c r="D62" s="15">
        <f t="shared" si="2"/>
        <v>4</v>
      </c>
      <c r="E62" s="16">
        <f>D62/'Serving Up Mas R1'!$B$2</f>
        <v>0.17391304347826086</v>
      </c>
      <c r="F62" s="46">
        <v>30373</v>
      </c>
      <c r="G62" s="46">
        <v>4961</v>
      </c>
      <c r="H62" s="46">
        <v>4955</v>
      </c>
      <c r="I62" s="46">
        <v>17119</v>
      </c>
      <c r="J62" s="21"/>
      <c r="K62" s="46"/>
      <c r="L62" s="46"/>
      <c r="M62" s="46"/>
    </row>
    <row r="63" spans="2:13" x14ac:dyDescent="0.25">
      <c r="B63" s="7" t="s">
        <v>56</v>
      </c>
      <c r="C63" s="7" t="s">
        <v>47</v>
      </c>
      <c r="D63" s="15">
        <f t="shared" si="2"/>
        <v>4</v>
      </c>
      <c r="E63" s="16">
        <f>D63/'Serving Up Mas R1'!$B$2</f>
        <v>0.17391304347826086</v>
      </c>
      <c r="F63" s="46">
        <v>20520</v>
      </c>
      <c r="G63" s="46">
        <v>4961</v>
      </c>
      <c r="H63" s="46">
        <v>4955</v>
      </c>
      <c r="I63" s="46">
        <v>17119</v>
      </c>
      <c r="J63" s="21"/>
      <c r="K63" s="46"/>
      <c r="L63" s="46"/>
      <c r="M63" s="46"/>
    </row>
    <row r="64" spans="2:13" x14ac:dyDescent="0.25">
      <c r="B64" s="7" t="s">
        <v>94</v>
      </c>
      <c r="C64" s="7" t="s">
        <v>95</v>
      </c>
      <c r="D64" s="15">
        <f t="shared" si="2"/>
        <v>3</v>
      </c>
      <c r="E64" s="16">
        <f>D64/'Serving Up Mas R1'!$B$2</f>
        <v>0.13043478260869565</v>
      </c>
      <c r="F64" s="46">
        <v>33835</v>
      </c>
      <c r="G64" s="46">
        <v>2055</v>
      </c>
      <c r="H64" s="46">
        <v>26711</v>
      </c>
      <c r="I64" s="46"/>
      <c r="J64" s="21"/>
      <c r="K64" s="46"/>
      <c r="L64" s="46"/>
      <c r="M64" s="46"/>
    </row>
    <row r="65" spans="2:13" x14ac:dyDescent="0.25">
      <c r="B65" s="7" t="s">
        <v>105</v>
      </c>
      <c r="C65" s="7" t="s">
        <v>106</v>
      </c>
      <c r="D65" s="15">
        <f t="shared" si="2"/>
        <v>3</v>
      </c>
      <c r="E65" s="16">
        <f>D65/'Serving Up Mas R1'!$B$2</f>
        <v>0.13043478260869565</v>
      </c>
      <c r="F65" s="46">
        <v>5761</v>
      </c>
      <c r="G65" s="46">
        <v>21084</v>
      </c>
      <c r="H65" s="46">
        <v>4961</v>
      </c>
      <c r="I65" s="46"/>
      <c r="J65" s="21"/>
      <c r="K65" s="46"/>
      <c r="L65" s="46"/>
      <c r="M65" s="46"/>
    </row>
    <row r="66" spans="2:13" x14ac:dyDescent="0.25">
      <c r="B66" s="7" t="s">
        <v>42</v>
      </c>
      <c r="C66" s="7" t="s">
        <v>43</v>
      </c>
      <c r="D66" s="15">
        <f t="shared" si="2"/>
        <v>3</v>
      </c>
      <c r="E66" s="16">
        <f>D66/'Serving Up Mas R1'!$B$2</f>
        <v>0.13043478260869565</v>
      </c>
      <c r="F66" s="46">
        <v>20520</v>
      </c>
      <c r="G66" s="46">
        <v>2055</v>
      </c>
      <c r="H66" s="46">
        <v>26711</v>
      </c>
      <c r="I66" s="46"/>
      <c r="J66" s="21"/>
      <c r="K66" s="46"/>
      <c r="L66" s="46"/>
      <c r="M66" s="46"/>
    </row>
    <row r="67" spans="2:13" x14ac:dyDescent="0.25">
      <c r="B67" s="7" t="s">
        <v>198</v>
      </c>
      <c r="C67" s="7" t="s">
        <v>199</v>
      </c>
      <c r="D67" s="15">
        <f t="shared" si="2"/>
        <v>3</v>
      </c>
      <c r="E67" s="16">
        <f>D67/'Serving Up Mas R1'!$B$2</f>
        <v>0.13043478260869565</v>
      </c>
      <c r="F67" s="46">
        <v>2055</v>
      </c>
      <c r="G67" s="46">
        <v>29474</v>
      </c>
      <c r="H67" s="46">
        <v>30373</v>
      </c>
      <c r="I67" s="46"/>
      <c r="J67" s="21"/>
      <c r="K67" s="46"/>
      <c r="L67" s="46"/>
      <c r="M67" s="46"/>
    </row>
    <row r="68" spans="2:13" x14ac:dyDescent="0.25">
      <c r="B68" s="7" t="s">
        <v>194</v>
      </c>
      <c r="C68" s="7" t="s">
        <v>195</v>
      </c>
      <c r="D68" s="15">
        <f t="shared" si="2"/>
        <v>3</v>
      </c>
      <c r="E68" s="16">
        <f>D68/'Serving Up Mas R1'!$B$2</f>
        <v>0.13043478260869565</v>
      </c>
      <c r="F68" s="46">
        <v>2111</v>
      </c>
      <c r="G68" s="46">
        <v>29474</v>
      </c>
      <c r="H68" s="46">
        <v>31746</v>
      </c>
      <c r="I68" s="46"/>
      <c r="J68" s="21"/>
      <c r="K68" s="46"/>
      <c r="L68" s="46"/>
      <c r="M68" s="46"/>
    </row>
    <row r="69" spans="2:13" x14ac:dyDescent="0.25">
      <c r="B69" s="7" t="s">
        <v>233</v>
      </c>
      <c r="C69" s="7" t="s">
        <v>234</v>
      </c>
      <c r="D69" s="15">
        <f t="shared" si="2"/>
        <v>3</v>
      </c>
      <c r="E69" s="16">
        <f>D69/'Serving Up Mas R1'!$B$2</f>
        <v>0.13043478260869565</v>
      </c>
      <c r="F69" s="46">
        <v>30373</v>
      </c>
      <c r="G69" s="46">
        <v>4961</v>
      </c>
      <c r="H69" s="46">
        <v>4955</v>
      </c>
      <c r="I69" s="46"/>
      <c r="J69" s="21"/>
      <c r="K69" s="46"/>
      <c r="L69" s="46"/>
      <c r="M69" s="46"/>
    </row>
    <row r="70" spans="2:13" x14ac:dyDescent="0.25">
      <c r="B70" s="7" t="s">
        <v>84</v>
      </c>
      <c r="C70" s="11" t="s">
        <v>11</v>
      </c>
      <c r="D70" s="15">
        <f t="shared" si="2"/>
        <v>3</v>
      </c>
      <c r="E70" s="16">
        <f>D70/'Serving Up Mas R1'!$B$2</f>
        <v>0.13043478260869565</v>
      </c>
      <c r="F70" s="46">
        <v>4456</v>
      </c>
      <c r="G70" s="46">
        <v>28560</v>
      </c>
      <c r="H70" s="46">
        <v>4955</v>
      </c>
      <c r="I70" s="46"/>
      <c r="J70" s="21"/>
      <c r="K70" s="46"/>
      <c r="L70" s="46"/>
      <c r="M70" s="46"/>
    </row>
    <row r="71" spans="2:13" x14ac:dyDescent="0.25">
      <c r="B71" s="7" t="s">
        <v>58</v>
      </c>
      <c r="C71" s="7" t="s">
        <v>71</v>
      </c>
      <c r="D71" s="15">
        <f t="shared" si="2"/>
        <v>3</v>
      </c>
      <c r="E71" s="16">
        <f>D71/'Serving Up Mas R1'!$B$2</f>
        <v>0.13043478260869565</v>
      </c>
      <c r="F71" s="46">
        <v>20520</v>
      </c>
      <c r="G71" s="46">
        <v>2111</v>
      </c>
      <c r="H71" s="46">
        <v>4955</v>
      </c>
      <c r="I71" s="46"/>
      <c r="J71" s="21"/>
      <c r="K71" s="46"/>
      <c r="L71" s="46"/>
      <c r="M71" s="46"/>
    </row>
    <row r="72" spans="2:13" x14ac:dyDescent="0.25">
      <c r="B72" s="7" t="s">
        <v>107</v>
      </c>
      <c r="C72" s="7" t="s">
        <v>108</v>
      </c>
      <c r="D72" s="15">
        <f t="shared" si="2"/>
        <v>3</v>
      </c>
      <c r="E72" s="16">
        <f>D72/'Serving Up Mas R1'!$B$2</f>
        <v>0.13043478260869565</v>
      </c>
      <c r="F72" s="46">
        <v>5761</v>
      </c>
      <c r="G72" s="46">
        <v>28560</v>
      </c>
      <c r="H72" s="46">
        <v>17119</v>
      </c>
      <c r="I72" s="46"/>
      <c r="J72" s="21"/>
      <c r="K72" s="46"/>
      <c r="L72" s="46"/>
      <c r="M72" s="46"/>
    </row>
    <row r="73" spans="2:13" x14ac:dyDescent="0.25">
      <c r="B73" s="7" t="s">
        <v>86</v>
      </c>
      <c r="C73" s="11" t="s">
        <v>10</v>
      </c>
      <c r="D73" s="15">
        <f t="shared" si="2"/>
        <v>2</v>
      </c>
      <c r="E73" s="16">
        <f>D73/'Serving Up Mas R1'!$B$2</f>
        <v>8.6956521739130432E-2</v>
      </c>
      <c r="F73" s="46">
        <v>4456</v>
      </c>
      <c r="G73" s="46">
        <v>28776</v>
      </c>
      <c r="H73" s="46"/>
      <c r="I73" s="46"/>
      <c r="J73" s="21"/>
      <c r="K73" s="46"/>
      <c r="L73" s="46"/>
      <c r="M73" s="46"/>
    </row>
    <row r="74" spans="2:13" x14ac:dyDescent="0.25">
      <c r="B74" s="7" t="s">
        <v>200</v>
      </c>
      <c r="C74" t="s">
        <v>201</v>
      </c>
      <c r="D74" s="15">
        <f t="shared" si="2"/>
        <v>2</v>
      </c>
      <c r="E74" s="16">
        <f>D74/'Serving Up Mas R1'!$B$2</f>
        <v>8.6956521739130432E-2</v>
      </c>
      <c r="F74" s="46">
        <v>2055</v>
      </c>
      <c r="G74" s="46">
        <v>5140</v>
      </c>
      <c r="H74" s="46"/>
      <c r="I74" s="46"/>
      <c r="J74" s="21"/>
      <c r="K74" s="46"/>
      <c r="L74" s="46"/>
      <c r="M74" s="46"/>
    </row>
    <row r="75" spans="2:13" x14ac:dyDescent="0.25">
      <c r="B75" s="7" t="s">
        <v>177</v>
      </c>
      <c r="C75" t="s">
        <v>178</v>
      </c>
      <c r="D75" s="15">
        <f t="shared" si="2"/>
        <v>2</v>
      </c>
      <c r="E75" s="16">
        <f>D75/'Serving Up Mas R1'!$B$2</f>
        <v>8.6956521739130432E-2</v>
      </c>
      <c r="F75" s="46">
        <v>28560</v>
      </c>
      <c r="G75" s="46">
        <v>5140</v>
      </c>
      <c r="H75" s="46"/>
      <c r="I75" s="46"/>
      <c r="J75" s="21"/>
      <c r="K75" s="46"/>
      <c r="L75" s="46"/>
      <c r="M75" s="46"/>
    </row>
    <row r="76" spans="2:13" x14ac:dyDescent="0.25">
      <c r="B76" s="7" t="s">
        <v>54</v>
      </c>
      <c r="C76" s="7" t="s">
        <v>53</v>
      </c>
      <c r="D76" s="15">
        <f t="shared" si="2"/>
        <v>2</v>
      </c>
      <c r="E76" s="16">
        <f>D76/'Serving Up Mas R1'!$B$2</f>
        <v>8.6956521739130432E-2</v>
      </c>
      <c r="F76" s="46">
        <v>20520</v>
      </c>
      <c r="G76" s="46">
        <v>34608</v>
      </c>
      <c r="H76" s="46"/>
      <c r="I76" s="46"/>
      <c r="J76" s="21"/>
      <c r="K76" s="46"/>
      <c r="L76" s="46"/>
      <c r="M76" s="46"/>
    </row>
    <row r="77" spans="2:13" x14ac:dyDescent="0.25">
      <c r="B77" s="7" t="s">
        <v>85</v>
      </c>
      <c r="C77" s="11" t="s">
        <v>8</v>
      </c>
      <c r="D77" s="15">
        <f t="shared" si="2"/>
        <v>2</v>
      </c>
      <c r="E77" s="16">
        <f>D77/'Serving Up Mas R1'!$B$2</f>
        <v>8.6956521739130432E-2</v>
      </c>
      <c r="F77" s="46">
        <v>4456</v>
      </c>
      <c r="G77" s="46">
        <v>26711</v>
      </c>
      <c r="H77" s="46"/>
      <c r="I77" s="46"/>
      <c r="J77" s="21"/>
      <c r="K77" s="46"/>
      <c r="L77" s="46"/>
      <c r="M77" s="46"/>
    </row>
    <row r="78" spans="2:13" x14ac:dyDescent="0.25">
      <c r="B78" s="7" t="s">
        <v>66</v>
      </c>
      <c r="C78" s="11" t="s">
        <v>29</v>
      </c>
      <c r="D78" s="15">
        <f t="shared" si="2"/>
        <v>2</v>
      </c>
      <c r="E78" s="16">
        <f>D78/'Serving Up Mas R1'!$B$2</f>
        <v>8.6956521739130432E-2</v>
      </c>
      <c r="F78" s="46">
        <v>4101</v>
      </c>
      <c r="G78" s="46">
        <v>26711</v>
      </c>
      <c r="H78" s="46"/>
      <c r="I78" s="46"/>
      <c r="J78" s="21"/>
      <c r="K78" s="46"/>
      <c r="L78" s="46"/>
      <c r="M78" s="46"/>
    </row>
    <row r="79" spans="2:13" x14ac:dyDescent="0.25">
      <c r="B79" s="7" t="s">
        <v>38</v>
      </c>
      <c r="C79" s="7" t="s">
        <v>36</v>
      </c>
      <c r="D79" s="15">
        <f t="shared" si="2"/>
        <v>2</v>
      </c>
      <c r="E79" s="16">
        <f>D79/'Serving Up Mas R1'!$B$2</f>
        <v>8.6956521739130432E-2</v>
      </c>
      <c r="F79" s="46">
        <v>20520</v>
      </c>
      <c r="G79" s="46">
        <v>5261</v>
      </c>
      <c r="H79" s="46"/>
      <c r="I79" s="46"/>
      <c r="J79" s="21"/>
      <c r="K79" s="46"/>
      <c r="L79" s="46"/>
      <c r="M79" s="46"/>
    </row>
    <row r="80" spans="2:13" x14ac:dyDescent="0.25">
      <c r="B80" s="7" t="s">
        <v>171</v>
      </c>
      <c r="C80" s="7" t="s">
        <v>172</v>
      </c>
      <c r="D80" s="15">
        <f t="shared" si="2"/>
        <v>2</v>
      </c>
      <c r="E80" s="16">
        <f>D80/'Serving Up Mas R1'!$B$2</f>
        <v>8.6956521739130432E-2</v>
      </c>
      <c r="F80" s="46">
        <v>28560</v>
      </c>
      <c r="G80" s="46">
        <v>30260</v>
      </c>
    </row>
  </sheetData>
  <sortState xmlns:xlrd2="http://schemas.microsoft.com/office/spreadsheetml/2017/richdata2" ref="B38:U80">
    <sortCondition descending="1" ref="D38:D80"/>
  </sortState>
  <mergeCells count="3">
    <mergeCell ref="C8:H8"/>
    <mergeCell ref="F24:I24"/>
    <mergeCell ref="F32:I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55D2-7C2A-4ABF-8AB4-78B0F387D8CD}">
  <sheetPr>
    <tabColor rgb="FF00B0F0"/>
  </sheetPr>
  <dimension ref="A1:F17"/>
  <sheetViews>
    <sheetView workbookViewId="0">
      <selection activeCell="A14" sqref="A14:D17"/>
    </sheetView>
  </sheetViews>
  <sheetFormatPr defaultColWidth="52.140625" defaultRowHeight="14.25" x14ac:dyDescent="0.2"/>
  <cols>
    <col min="1" max="1" width="36" style="103" bestFit="1" customWidth="1"/>
    <col min="2" max="2" width="7.28515625" style="103" bestFit="1" customWidth="1"/>
    <col min="3" max="3" width="59.28515625" style="103" customWidth="1"/>
    <col min="4" max="4" width="20.7109375" style="103" bestFit="1" customWidth="1"/>
    <col min="5" max="5" width="49.7109375" style="103" bestFit="1" customWidth="1"/>
    <col min="6" max="16384" width="52.140625" style="103"/>
  </cols>
  <sheetData>
    <row r="1" spans="1:6" x14ac:dyDescent="0.2">
      <c r="A1" s="114" t="s">
        <v>88</v>
      </c>
      <c r="B1" s="114" t="s">
        <v>369</v>
      </c>
      <c r="C1" s="114" t="s">
        <v>370</v>
      </c>
      <c r="D1" s="114" t="s">
        <v>371</v>
      </c>
      <c r="E1" s="114" t="s">
        <v>424</v>
      </c>
    </row>
    <row r="2" spans="1:6" ht="28.5" x14ac:dyDescent="0.2">
      <c r="A2" s="116" t="s">
        <v>406</v>
      </c>
      <c r="B2" s="117">
        <v>3818</v>
      </c>
      <c r="C2" s="104" t="s">
        <v>407</v>
      </c>
      <c r="D2" s="104"/>
      <c r="E2" s="104" t="s">
        <v>408</v>
      </c>
      <c r="F2" s="113"/>
    </row>
    <row r="3" spans="1:6" ht="28.5" x14ac:dyDescent="0.2">
      <c r="A3" s="116" t="s">
        <v>409</v>
      </c>
      <c r="B3" s="117">
        <v>5261</v>
      </c>
      <c r="C3" s="104"/>
      <c r="D3" s="104"/>
      <c r="E3" s="104" t="s">
        <v>410</v>
      </c>
      <c r="F3" s="113"/>
    </row>
    <row r="4" spans="1:6" x14ac:dyDescent="0.2">
      <c r="A4" s="116" t="s">
        <v>411</v>
      </c>
      <c r="B4" s="117">
        <v>4812</v>
      </c>
      <c r="C4" s="104" t="s">
        <v>412</v>
      </c>
      <c r="D4" s="104"/>
      <c r="E4" s="104"/>
      <c r="F4" s="113"/>
    </row>
    <row r="5" spans="1:6" x14ac:dyDescent="0.2">
      <c r="A5" s="116" t="s">
        <v>413</v>
      </c>
      <c r="B5" s="117">
        <v>4961</v>
      </c>
      <c r="C5" s="104" t="s">
        <v>414</v>
      </c>
      <c r="D5" s="104"/>
      <c r="E5" s="104" t="s">
        <v>415</v>
      </c>
      <c r="F5" s="113"/>
    </row>
    <row r="6" spans="1:6" x14ac:dyDescent="0.2">
      <c r="A6" s="116" t="s">
        <v>416</v>
      </c>
      <c r="B6" s="117">
        <v>4961</v>
      </c>
      <c r="C6" s="104" t="s">
        <v>414</v>
      </c>
      <c r="D6" s="104"/>
      <c r="E6" s="104" t="s">
        <v>415</v>
      </c>
      <c r="F6" s="113"/>
    </row>
    <row r="7" spans="1:6" x14ac:dyDescent="0.2">
      <c r="A7" s="116" t="s">
        <v>409</v>
      </c>
      <c r="B7" s="117">
        <v>4908</v>
      </c>
      <c r="C7" s="104"/>
      <c r="D7" s="104"/>
      <c r="E7" s="104" t="s">
        <v>417</v>
      </c>
      <c r="F7" s="113"/>
    </row>
    <row r="8" spans="1:6" x14ac:dyDescent="0.2">
      <c r="A8" s="116" t="s">
        <v>413</v>
      </c>
      <c r="B8" s="117">
        <v>4908</v>
      </c>
      <c r="C8" s="118" t="s">
        <v>418</v>
      </c>
      <c r="D8" s="104"/>
      <c r="E8" s="104"/>
      <c r="F8" s="113"/>
    </row>
    <row r="9" spans="1:6" x14ac:dyDescent="0.2">
      <c r="A9" s="116" t="s">
        <v>416</v>
      </c>
      <c r="B9" s="117">
        <v>4908</v>
      </c>
      <c r="C9" s="104" t="s">
        <v>419</v>
      </c>
      <c r="D9" s="104"/>
      <c r="E9" s="104" t="s">
        <v>408</v>
      </c>
      <c r="F9" s="113"/>
    </row>
    <row r="10" spans="1:6" x14ac:dyDescent="0.2">
      <c r="A10" s="116" t="s">
        <v>420</v>
      </c>
      <c r="B10" s="117">
        <v>28776</v>
      </c>
      <c r="C10" s="104"/>
      <c r="D10" s="104"/>
      <c r="E10" s="104" t="s">
        <v>421</v>
      </c>
      <c r="F10" s="113"/>
    </row>
    <row r="11" spans="1:6" x14ac:dyDescent="0.2">
      <c r="A11" s="116" t="s">
        <v>416</v>
      </c>
      <c r="B11" s="117">
        <v>28776</v>
      </c>
      <c r="C11" s="104" t="s">
        <v>419</v>
      </c>
      <c r="D11" s="104"/>
      <c r="E11" s="104" t="s">
        <v>408</v>
      </c>
      <c r="F11" s="113"/>
    </row>
    <row r="12" spans="1:6" x14ac:dyDescent="0.2">
      <c r="A12" s="116" t="s">
        <v>422</v>
      </c>
      <c r="B12" s="117">
        <v>17119</v>
      </c>
      <c r="C12" s="104" t="s">
        <v>423</v>
      </c>
      <c r="D12" s="104"/>
      <c r="E12" s="104"/>
      <c r="F12" s="113"/>
    </row>
    <row r="13" spans="1:6" ht="15" thickBot="1" x14ac:dyDescent="0.25">
      <c r="A13" s="116" t="s">
        <v>416</v>
      </c>
      <c r="B13" s="117">
        <v>29474</v>
      </c>
      <c r="C13" s="104" t="s">
        <v>419</v>
      </c>
      <c r="D13" s="104"/>
      <c r="E13" s="104" t="s">
        <v>408</v>
      </c>
      <c r="F13" s="113"/>
    </row>
    <row r="14" spans="1:6" ht="15.75" thickBot="1" x14ac:dyDescent="0.3">
      <c r="A14" s="124" t="s">
        <v>416</v>
      </c>
      <c r="B14" s="125">
        <v>30373</v>
      </c>
      <c r="C14" s="127" t="s">
        <v>427</v>
      </c>
      <c r="D14" s="126"/>
      <c r="E14" s="115"/>
    </row>
    <row r="15" spans="1:6" ht="15.75" thickBot="1" x14ac:dyDescent="0.3">
      <c r="A15" s="128" t="s">
        <v>416</v>
      </c>
      <c r="B15" s="129">
        <v>2111</v>
      </c>
      <c r="C15" s="131" t="s">
        <v>427</v>
      </c>
      <c r="D15" s="130"/>
      <c r="E15" s="112"/>
    </row>
    <row r="16" spans="1:6" ht="15.75" thickBot="1" x14ac:dyDescent="0.3">
      <c r="A16" s="128" t="s">
        <v>416</v>
      </c>
      <c r="B16" s="129">
        <v>21084</v>
      </c>
      <c r="C16" s="131" t="s">
        <v>427</v>
      </c>
      <c r="D16" s="130"/>
    </row>
    <row r="17" spans="1:4" ht="15.75" thickBot="1" x14ac:dyDescent="0.3">
      <c r="A17" s="128" t="s">
        <v>416</v>
      </c>
      <c r="B17" s="129">
        <v>34608</v>
      </c>
      <c r="C17" s="131" t="s">
        <v>427</v>
      </c>
      <c r="D17" s="13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40EF6-73DA-429A-BAA0-287B3C082AA3}">
  <sheetPr>
    <tabColor rgb="FF00B0F0"/>
  </sheetPr>
  <dimension ref="B2:T50"/>
  <sheetViews>
    <sheetView workbookViewId="0">
      <selection activeCell="B8" sqref="B8:R50"/>
    </sheetView>
  </sheetViews>
  <sheetFormatPr defaultRowHeight="15" x14ac:dyDescent="0.25"/>
  <cols>
    <col min="2" max="2" width="26.85546875" bestFit="1" customWidth="1"/>
    <col min="3" max="3" width="45.7109375" bestFit="1" customWidth="1"/>
    <col min="4" max="4" width="10" bestFit="1" customWidth="1"/>
    <col min="5" max="5" width="8.5703125" bestFit="1" customWidth="1"/>
    <col min="6" max="11" width="6" style="23" bestFit="1" customWidth="1"/>
    <col min="12" max="22" width="6" bestFit="1" customWidth="1"/>
  </cols>
  <sheetData>
    <row r="2" spans="2:20" ht="23.25" x14ac:dyDescent="0.35">
      <c r="B2" s="41" t="str">
        <f>'Serving Up Mas R1'!A2</f>
        <v>Total CORE Audits</v>
      </c>
      <c r="C2" s="42">
        <f>'OPS Modified Visits'!B2</f>
        <v>23</v>
      </c>
    </row>
    <row r="3" spans="2:20" ht="23.25" x14ac:dyDescent="0.35">
      <c r="B3" s="36"/>
      <c r="C3" s="36"/>
      <c r="D3" s="36"/>
      <c r="E3" s="36"/>
      <c r="F3" s="36"/>
    </row>
    <row r="4" spans="2:20" ht="23.25" x14ac:dyDescent="0.35">
      <c r="B4" s="37" t="s">
        <v>186</v>
      </c>
      <c r="C4" s="38">
        <f>C2-C5</f>
        <v>22</v>
      </c>
      <c r="D4" s="43">
        <f>C4/C2</f>
        <v>0.95652173913043481</v>
      </c>
    </row>
    <row r="5" spans="2:20" ht="23.25" x14ac:dyDescent="0.35">
      <c r="B5" s="39" t="s">
        <v>187</v>
      </c>
      <c r="C5" s="40">
        <v>1</v>
      </c>
      <c r="D5" s="43">
        <f>C5/C2</f>
        <v>4.3478260869565216E-2</v>
      </c>
    </row>
    <row r="8" spans="2:20" ht="23.25" x14ac:dyDescent="0.35">
      <c r="B8" s="7"/>
      <c r="C8" s="137" t="s">
        <v>372</v>
      </c>
      <c r="D8" s="137"/>
      <c r="E8" s="137"/>
      <c r="F8" s="137"/>
      <c r="G8" s="137"/>
      <c r="H8" s="137"/>
      <c r="I8" s="91"/>
    </row>
    <row r="9" spans="2:20" ht="23.25" x14ac:dyDescent="0.35">
      <c r="B9" s="121" t="s">
        <v>89</v>
      </c>
      <c r="C9" s="121" t="s">
        <v>88</v>
      </c>
      <c r="D9" s="121" t="s">
        <v>90</v>
      </c>
      <c r="E9" s="121" t="s">
        <v>91</v>
      </c>
      <c r="F9" s="121" t="s">
        <v>92</v>
      </c>
      <c r="G9" s="119"/>
      <c r="H9" s="119"/>
      <c r="I9" s="120"/>
    </row>
    <row r="10" spans="2:20" x14ac:dyDescent="0.25">
      <c r="B10" s="7" t="s">
        <v>378</v>
      </c>
      <c r="C10" s="7" t="s">
        <v>379</v>
      </c>
      <c r="D10" s="17">
        <v>12</v>
      </c>
      <c r="E10" s="18">
        <v>0.52173913043478259</v>
      </c>
      <c r="F10" s="120">
        <v>5261</v>
      </c>
      <c r="G10" s="120">
        <v>18939</v>
      </c>
      <c r="H10" s="120">
        <v>4812</v>
      </c>
      <c r="I10" s="120">
        <v>4961</v>
      </c>
      <c r="J10" s="23">
        <v>29474</v>
      </c>
      <c r="K10" s="23">
        <v>4908</v>
      </c>
      <c r="L10" s="23">
        <v>26711</v>
      </c>
      <c r="M10" s="23">
        <v>5761</v>
      </c>
      <c r="N10" s="23">
        <v>30373</v>
      </c>
      <c r="O10" s="96">
        <v>2111</v>
      </c>
      <c r="P10" s="23">
        <v>4456</v>
      </c>
      <c r="Q10" s="23">
        <v>4101</v>
      </c>
    </row>
    <row r="11" spans="2:20" x14ac:dyDescent="0.25">
      <c r="B11" s="7" t="s">
        <v>380</v>
      </c>
      <c r="C11" s="12" t="s">
        <v>381</v>
      </c>
      <c r="D11" s="17">
        <v>11</v>
      </c>
      <c r="E11" s="18">
        <v>0.47826086956521741</v>
      </c>
      <c r="F11" s="120">
        <v>5261</v>
      </c>
      <c r="G11" s="120">
        <v>4812</v>
      </c>
      <c r="H11" s="120">
        <v>4961</v>
      </c>
      <c r="I11" s="120">
        <v>29474</v>
      </c>
      <c r="J11" s="23">
        <v>4908</v>
      </c>
      <c r="K11" s="23">
        <v>26711</v>
      </c>
      <c r="L11" s="23">
        <v>5761</v>
      </c>
      <c r="M11" s="23">
        <v>30373</v>
      </c>
      <c r="N11" s="96">
        <v>2111</v>
      </c>
      <c r="O11" s="23">
        <v>4456</v>
      </c>
      <c r="P11" s="23">
        <v>4101</v>
      </c>
      <c r="Q11" s="23"/>
      <c r="R11" s="23"/>
      <c r="S11" s="23"/>
      <c r="T11" s="23"/>
    </row>
    <row r="12" spans="2:20" x14ac:dyDescent="0.25">
      <c r="B12" s="7" t="s">
        <v>390</v>
      </c>
      <c r="C12" s="7" t="s">
        <v>391</v>
      </c>
      <c r="D12" s="17">
        <v>8</v>
      </c>
      <c r="E12" s="18">
        <v>0.34782608695652173</v>
      </c>
      <c r="F12" s="120">
        <v>4812</v>
      </c>
      <c r="G12" s="120">
        <v>4961</v>
      </c>
      <c r="H12" s="120">
        <v>30373</v>
      </c>
      <c r="I12" s="120">
        <v>4456</v>
      </c>
      <c r="J12" s="23">
        <v>34797</v>
      </c>
      <c r="K12" s="23">
        <v>29486</v>
      </c>
      <c r="L12" s="23">
        <v>21084</v>
      </c>
      <c r="M12" s="23">
        <v>4101</v>
      </c>
      <c r="N12" s="23"/>
      <c r="O12" s="23"/>
      <c r="P12" s="23"/>
      <c r="Q12" s="23"/>
    </row>
    <row r="13" spans="2:20" x14ac:dyDescent="0.25">
      <c r="B13" s="7" t="s">
        <v>375</v>
      </c>
      <c r="C13" s="7" t="s">
        <v>207</v>
      </c>
      <c r="D13" s="17">
        <v>7</v>
      </c>
      <c r="E13" s="18">
        <v>0.30434782608695654</v>
      </c>
      <c r="F13" s="120">
        <v>3818</v>
      </c>
      <c r="G13" s="120">
        <v>4961</v>
      </c>
      <c r="H13" s="120">
        <v>29474</v>
      </c>
      <c r="I13" s="120">
        <v>17119</v>
      </c>
      <c r="J13" s="23">
        <v>5761</v>
      </c>
      <c r="K13" s="23">
        <v>4456</v>
      </c>
      <c r="L13" s="23">
        <v>34797</v>
      </c>
      <c r="M13" s="23"/>
      <c r="N13" s="23"/>
      <c r="O13" s="23"/>
      <c r="P13" s="23"/>
      <c r="Q13" s="23"/>
    </row>
    <row r="14" spans="2:20" x14ac:dyDescent="0.25">
      <c r="B14" s="7" t="s">
        <v>386</v>
      </c>
      <c r="C14" s="7" t="s">
        <v>387</v>
      </c>
      <c r="D14" s="17">
        <v>6</v>
      </c>
      <c r="E14" s="18">
        <v>0.2608695652173913</v>
      </c>
      <c r="F14" s="120">
        <v>18939</v>
      </c>
      <c r="G14" s="120">
        <v>4961</v>
      </c>
      <c r="H14" s="120">
        <v>4908</v>
      </c>
      <c r="I14" s="120">
        <v>26711</v>
      </c>
      <c r="J14" s="96">
        <v>5761</v>
      </c>
      <c r="K14" s="23">
        <v>30373</v>
      </c>
      <c r="L14" s="23"/>
      <c r="M14" s="23"/>
      <c r="N14" s="23"/>
      <c r="O14" s="23"/>
      <c r="P14" s="23"/>
    </row>
    <row r="15" spans="2:20" x14ac:dyDescent="0.25">
      <c r="B15" s="7" t="s">
        <v>346</v>
      </c>
      <c r="C15" s="12" t="s">
        <v>397</v>
      </c>
      <c r="D15" s="17">
        <v>5</v>
      </c>
      <c r="E15" s="18">
        <v>0.21739130434782608</v>
      </c>
      <c r="F15" s="120">
        <v>28776</v>
      </c>
      <c r="G15" s="120">
        <v>4908</v>
      </c>
      <c r="H15" s="120">
        <v>26711</v>
      </c>
      <c r="I15" s="120">
        <v>30373</v>
      </c>
      <c r="J15" s="23">
        <v>2111</v>
      </c>
      <c r="L15" s="23"/>
      <c r="M15" s="23"/>
      <c r="N15" s="23"/>
      <c r="O15" s="23"/>
      <c r="P15" s="23"/>
    </row>
    <row r="16" spans="2:20" x14ac:dyDescent="0.25">
      <c r="B16" s="7" t="s">
        <v>393</v>
      </c>
      <c r="C16" s="7" t="s">
        <v>394</v>
      </c>
      <c r="D16" s="17">
        <v>5</v>
      </c>
      <c r="E16" s="18">
        <v>0.21739130434782608</v>
      </c>
      <c r="F16" s="120">
        <v>4961</v>
      </c>
      <c r="G16" s="120">
        <v>4908</v>
      </c>
      <c r="H16" s="120">
        <v>36495</v>
      </c>
      <c r="I16" s="120">
        <v>29486</v>
      </c>
      <c r="J16" s="23">
        <v>33453</v>
      </c>
      <c r="L16" s="23"/>
      <c r="M16" s="23"/>
      <c r="N16" s="23"/>
      <c r="O16" s="23"/>
      <c r="P16" s="23"/>
    </row>
    <row r="17" spans="2:16" x14ac:dyDescent="0.25">
      <c r="B17" s="7" t="s">
        <v>382</v>
      </c>
      <c r="C17" s="7" t="s">
        <v>383</v>
      </c>
      <c r="D17" s="17">
        <v>5</v>
      </c>
      <c r="E17" s="18">
        <v>0.21739130434782608</v>
      </c>
      <c r="F17" s="120">
        <v>5261</v>
      </c>
      <c r="G17" s="120">
        <v>28776</v>
      </c>
      <c r="H17" s="120">
        <v>26711</v>
      </c>
      <c r="I17" s="120">
        <v>29486</v>
      </c>
      <c r="J17" s="23">
        <v>33835</v>
      </c>
      <c r="L17" s="23"/>
      <c r="M17" s="23"/>
      <c r="N17" s="23"/>
      <c r="O17" s="23"/>
      <c r="P17" s="23"/>
    </row>
    <row r="18" spans="2:16" x14ac:dyDescent="0.25">
      <c r="B18" s="7" t="s">
        <v>384</v>
      </c>
      <c r="C18" s="12" t="s">
        <v>385</v>
      </c>
      <c r="D18" s="17">
        <v>4</v>
      </c>
      <c r="E18" s="18">
        <v>0.17391304347826086</v>
      </c>
      <c r="F18" s="120">
        <v>5261</v>
      </c>
      <c r="G18" s="120">
        <v>4812</v>
      </c>
      <c r="H18" s="120">
        <v>4961</v>
      </c>
      <c r="I18" s="120">
        <v>4908</v>
      </c>
      <c r="L18" s="23"/>
      <c r="M18" s="23"/>
      <c r="N18" s="23"/>
      <c r="O18" s="23"/>
      <c r="P18" s="23"/>
    </row>
    <row r="19" spans="2:16" x14ac:dyDescent="0.25">
      <c r="B19" s="7" t="s">
        <v>399</v>
      </c>
      <c r="C19" s="12" t="s">
        <v>324</v>
      </c>
      <c r="D19" s="17">
        <v>4</v>
      </c>
      <c r="E19" s="18">
        <v>0.17391304347826086</v>
      </c>
      <c r="F19" s="120">
        <v>4908</v>
      </c>
      <c r="G19" s="120">
        <v>4456</v>
      </c>
      <c r="H19" s="120">
        <v>36495</v>
      </c>
      <c r="I19" s="120">
        <v>29486</v>
      </c>
      <c r="L19" s="23"/>
      <c r="M19" s="23"/>
      <c r="N19" s="23"/>
      <c r="O19" s="23"/>
      <c r="P19" s="23"/>
    </row>
    <row r="20" spans="2:16" x14ac:dyDescent="0.25">
      <c r="B20" s="7" t="s">
        <v>329</v>
      </c>
      <c r="C20" s="12" t="s">
        <v>398</v>
      </c>
      <c r="D20" s="17">
        <v>3</v>
      </c>
      <c r="E20" s="18">
        <v>0.13043478260869565</v>
      </c>
      <c r="F20" s="120">
        <v>28776</v>
      </c>
      <c r="G20" s="120">
        <v>31746</v>
      </c>
      <c r="H20" s="120">
        <v>4101</v>
      </c>
      <c r="I20" s="120"/>
      <c r="L20" s="23"/>
      <c r="M20" s="23"/>
      <c r="N20" s="23"/>
      <c r="O20" s="23"/>
      <c r="P20" s="23"/>
    </row>
    <row r="21" spans="2:16" x14ac:dyDescent="0.25">
      <c r="B21" s="7" t="s">
        <v>392</v>
      </c>
      <c r="C21" s="7" t="s">
        <v>203</v>
      </c>
      <c r="D21" s="17">
        <v>3</v>
      </c>
      <c r="E21" s="18">
        <v>0.13043478260869565</v>
      </c>
      <c r="F21" s="120">
        <v>4812</v>
      </c>
      <c r="G21" s="120">
        <v>36495</v>
      </c>
      <c r="H21" s="120">
        <v>34608</v>
      </c>
      <c r="I21" s="120"/>
      <c r="L21" s="23"/>
      <c r="M21" s="23"/>
      <c r="N21" s="23"/>
      <c r="O21" s="23"/>
      <c r="P21" s="23"/>
    </row>
    <row r="22" spans="2:16" x14ac:dyDescent="0.25">
      <c r="B22" s="7" t="s">
        <v>388</v>
      </c>
      <c r="C22" s="7" t="s">
        <v>389</v>
      </c>
      <c r="D22" s="17">
        <v>3</v>
      </c>
      <c r="E22" s="18">
        <v>0.13043478260869565</v>
      </c>
      <c r="F22" s="120">
        <v>4812</v>
      </c>
      <c r="G22" s="120">
        <v>36495</v>
      </c>
      <c r="H22" s="120">
        <v>33453</v>
      </c>
      <c r="I22" s="120"/>
      <c r="L22" s="23"/>
      <c r="M22" s="23"/>
      <c r="N22" s="23"/>
      <c r="O22" s="23"/>
      <c r="P22" s="23"/>
    </row>
    <row r="23" spans="2:16" x14ac:dyDescent="0.25">
      <c r="B23" s="7" t="s">
        <v>388</v>
      </c>
      <c r="C23" s="12" t="s">
        <v>389</v>
      </c>
      <c r="D23" s="17">
        <v>2</v>
      </c>
      <c r="E23" s="18">
        <v>9.5238095238095233E-2</v>
      </c>
      <c r="F23" s="120">
        <v>4812</v>
      </c>
      <c r="G23" s="120">
        <v>36495</v>
      </c>
      <c r="H23" s="120"/>
      <c r="I23" s="120"/>
      <c r="L23" s="23"/>
      <c r="M23" s="23"/>
      <c r="N23" s="23"/>
      <c r="O23" s="23"/>
      <c r="P23" s="23"/>
    </row>
    <row r="24" spans="2:16" x14ac:dyDescent="0.25">
      <c r="B24" s="7" t="s">
        <v>335</v>
      </c>
      <c r="C24" s="7" t="s">
        <v>336</v>
      </c>
      <c r="D24" s="17">
        <v>2</v>
      </c>
      <c r="E24" s="18">
        <v>9.5238095238095233E-2</v>
      </c>
      <c r="F24" s="120">
        <v>26711</v>
      </c>
      <c r="G24" s="120">
        <v>34797</v>
      </c>
      <c r="H24" s="120"/>
      <c r="I24" s="120"/>
      <c r="L24" s="23"/>
      <c r="M24" s="23"/>
      <c r="N24" s="23"/>
      <c r="O24" s="23"/>
      <c r="P24" s="23"/>
    </row>
    <row r="25" spans="2:16" x14ac:dyDescent="0.25">
      <c r="B25" s="7" t="s">
        <v>374</v>
      </c>
      <c r="C25" s="7" t="s">
        <v>221</v>
      </c>
      <c r="D25" s="17">
        <v>1</v>
      </c>
      <c r="E25" s="18">
        <v>4.7619047619047616E-2</v>
      </c>
      <c r="F25" s="120">
        <v>3818</v>
      </c>
      <c r="G25" s="120"/>
      <c r="H25" s="120"/>
      <c r="I25" s="120"/>
      <c r="L25" s="23"/>
      <c r="M25" s="23"/>
      <c r="N25" s="23"/>
      <c r="O25" s="23"/>
      <c r="P25" s="23"/>
    </row>
    <row r="26" spans="2:16" x14ac:dyDescent="0.25">
      <c r="B26" s="7" t="s">
        <v>400</v>
      </c>
      <c r="C26" s="7" t="s">
        <v>401</v>
      </c>
      <c r="D26" s="17">
        <v>1</v>
      </c>
      <c r="E26" s="18">
        <v>4.7619047619047616E-2</v>
      </c>
      <c r="F26" s="120">
        <v>26711</v>
      </c>
      <c r="G26" s="120"/>
      <c r="H26" s="120"/>
      <c r="I26" s="120"/>
      <c r="L26" s="23"/>
      <c r="M26" s="23"/>
      <c r="N26" s="23"/>
      <c r="O26" s="23"/>
      <c r="P26" s="23"/>
    </row>
    <row r="27" spans="2:16" x14ac:dyDescent="0.25">
      <c r="B27" s="7" t="s">
        <v>403</v>
      </c>
      <c r="C27" s="7" t="s">
        <v>402</v>
      </c>
      <c r="D27" s="17">
        <v>1</v>
      </c>
      <c r="E27" s="18">
        <v>5.5555555555555552E-2</v>
      </c>
      <c r="F27" s="120">
        <v>5761</v>
      </c>
      <c r="G27" s="120"/>
      <c r="H27" s="120"/>
      <c r="I27" s="120"/>
      <c r="L27" s="23"/>
      <c r="M27" s="23"/>
      <c r="N27" s="23"/>
      <c r="O27" s="23"/>
      <c r="P27" s="23"/>
    </row>
    <row r="28" spans="2:16" x14ac:dyDescent="0.25">
      <c r="B28" s="7" t="s">
        <v>405</v>
      </c>
      <c r="C28" s="7" t="s">
        <v>404</v>
      </c>
      <c r="D28" s="17">
        <v>1</v>
      </c>
      <c r="E28" s="18">
        <v>5.5555555555555552E-2</v>
      </c>
      <c r="F28" s="120">
        <v>5761</v>
      </c>
      <c r="G28" s="120"/>
      <c r="H28" s="120"/>
      <c r="I28" s="120"/>
      <c r="L28" s="23"/>
      <c r="M28" s="23"/>
      <c r="N28" s="23"/>
      <c r="O28" s="23"/>
      <c r="P28" s="23"/>
    </row>
    <row r="29" spans="2:16" x14ac:dyDescent="0.25">
      <c r="B29" s="7" t="s">
        <v>426</v>
      </c>
      <c r="C29" s="7" t="s">
        <v>425</v>
      </c>
      <c r="D29" s="17">
        <v>1</v>
      </c>
      <c r="E29" s="18">
        <v>5.5555555555555552E-2</v>
      </c>
      <c r="F29" s="120">
        <v>4456</v>
      </c>
      <c r="G29" s="120"/>
      <c r="H29" s="120"/>
      <c r="I29" s="120"/>
      <c r="L29" s="23"/>
      <c r="M29" s="23"/>
      <c r="N29" s="23"/>
      <c r="O29" s="23"/>
      <c r="P29" s="23"/>
    </row>
    <row r="30" spans="2:16" x14ac:dyDescent="0.25">
      <c r="B30" s="7"/>
      <c r="C30" s="7"/>
      <c r="D30" s="17"/>
      <c r="E30" s="18"/>
      <c r="F30" s="122"/>
      <c r="G30" s="122"/>
      <c r="H30" s="122"/>
      <c r="I30" s="122"/>
      <c r="L30" s="23"/>
      <c r="M30" s="23"/>
      <c r="N30" s="23"/>
      <c r="O30" s="23"/>
      <c r="P30" s="23"/>
    </row>
    <row r="31" spans="2:16" x14ac:dyDescent="0.25">
      <c r="B31" s="7"/>
      <c r="C31" s="12"/>
      <c r="D31" s="17"/>
      <c r="E31" s="18"/>
      <c r="F31" s="106"/>
      <c r="G31" s="106"/>
      <c r="H31" s="106"/>
      <c r="I31" s="106"/>
    </row>
    <row r="32" spans="2:16" ht="23.25" x14ac:dyDescent="0.35">
      <c r="B32" s="7"/>
      <c r="C32" s="109" t="s">
        <v>377</v>
      </c>
      <c r="D32" s="17"/>
      <c r="E32" s="18"/>
      <c r="F32" s="106"/>
      <c r="G32" s="106"/>
      <c r="H32" s="106"/>
      <c r="I32" s="106"/>
    </row>
    <row r="33" spans="2:19" x14ac:dyDescent="0.25">
      <c r="B33" s="19" t="s">
        <v>89</v>
      </c>
      <c r="C33" s="19" t="s">
        <v>88</v>
      </c>
      <c r="D33" s="17" t="s">
        <v>90</v>
      </c>
      <c r="E33" s="17" t="s">
        <v>91</v>
      </c>
      <c r="F33" s="87" t="s">
        <v>92</v>
      </c>
      <c r="G33" s="87"/>
      <c r="H33" s="87"/>
      <c r="I33" s="87"/>
      <c r="J33" s="111"/>
      <c r="K33" s="87"/>
      <c r="L33" s="87"/>
      <c r="M33" s="87"/>
    </row>
    <row r="34" spans="2:19" x14ac:dyDescent="0.25">
      <c r="B34">
        <v>4.2</v>
      </c>
      <c r="C34" t="s">
        <v>244</v>
      </c>
      <c r="D34" s="89">
        <f t="shared" ref="D34:D43" si="0">COUNT(F34:AX34)</f>
        <v>14</v>
      </c>
      <c r="E34" s="18">
        <f>SUM(D34/All!$D$35)</f>
        <v>4.666666666666667</v>
      </c>
      <c r="F34" s="87">
        <v>3818</v>
      </c>
      <c r="G34" s="87">
        <v>4961</v>
      </c>
      <c r="H34" s="87">
        <v>29474</v>
      </c>
      <c r="I34" s="87">
        <v>28776</v>
      </c>
      <c r="J34" s="87">
        <v>4908</v>
      </c>
      <c r="K34" s="87">
        <v>26711</v>
      </c>
      <c r="L34" s="87">
        <v>30373</v>
      </c>
      <c r="M34" s="95">
        <v>2111</v>
      </c>
      <c r="N34" s="87">
        <v>4456</v>
      </c>
      <c r="O34" s="87">
        <v>36495</v>
      </c>
      <c r="P34" s="87">
        <v>29486</v>
      </c>
      <c r="Q34" s="87">
        <v>21084</v>
      </c>
      <c r="R34" s="87">
        <v>34608</v>
      </c>
      <c r="S34" s="87">
        <v>33453</v>
      </c>
    </row>
    <row r="35" spans="2:19" x14ac:dyDescent="0.25">
      <c r="B35">
        <v>4.0999999999999996</v>
      </c>
      <c r="C35" t="s">
        <v>239</v>
      </c>
      <c r="D35" s="89">
        <f t="shared" si="0"/>
        <v>14</v>
      </c>
      <c r="E35" s="18">
        <f>SUM(D35/All!$D$35)</f>
        <v>4.666666666666667</v>
      </c>
      <c r="F35" s="87">
        <v>3818</v>
      </c>
      <c r="G35" s="87">
        <v>5261</v>
      </c>
      <c r="H35" s="87">
        <v>4812</v>
      </c>
      <c r="I35" s="87">
        <v>4961</v>
      </c>
      <c r="J35" s="87">
        <v>28776</v>
      </c>
      <c r="K35" s="87">
        <v>4908</v>
      </c>
      <c r="L35" s="87">
        <v>31746</v>
      </c>
      <c r="M35" s="87">
        <v>5761</v>
      </c>
      <c r="N35" s="87">
        <v>30373</v>
      </c>
      <c r="O35" s="95">
        <v>2111</v>
      </c>
      <c r="P35" s="87">
        <v>36495</v>
      </c>
      <c r="Q35" s="87">
        <v>29486</v>
      </c>
      <c r="R35" s="87">
        <v>33453</v>
      </c>
      <c r="S35" s="87">
        <v>33835</v>
      </c>
    </row>
    <row r="36" spans="2:19" x14ac:dyDescent="0.25">
      <c r="B36">
        <v>2.5</v>
      </c>
      <c r="C36" t="s">
        <v>246</v>
      </c>
      <c r="D36" s="17">
        <f t="shared" si="0"/>
        <v>7</v>
      </c>
      <c r="E36" s="18">
        <f>SUM(D36/All!$D$35)</f>
        <v>2.3333333333333335</v>
      </c>
      <c r="F36" s="87">
        <v>5261</v>
      </c>
      <c r="G36" s="87">
        <v>17119</v>
      </c>
      <c r="H36" s="87">
        <v>4908</v>
      </c>
      <c r="I36" s="87">
        <v>31746</v>
      </c>
      <c r="J36" s="95">
        <v>2111</v>
      </c>
      <c r="K36" s="87">
        <v>36495</v>
      </c>
      <c r="L36" s="87">
        <v>29486</v>
      </c>
      <c r="M36" s="87"/>
      <c r="N36" s="87"/>
      <c r="O36" s="87"/>
      <c r="P36" s="87"/>
      <c r="Q36" s="87"/>
      <c r="R36" s="87"/>
      <c r="S36" s="87"/>
    </row>
    <row r="37" spans="2:19" x14ac:dyDescent="0.25">
      <c r="B37">
        <v>1.3</v>
      </c>
      <c r="C37" t="s">
        <v>253</v>
      </c>
      <c r="D37" s="89">
        <f t="shared" si="0"/>
        <v>6</v>
      </c>
      <c r="E37" s="18">
        <f>SUM(D37/All!$D$35)</f>
        <v>2</v>
      </c>
      <c r="F37" s="87">
        <v>3818</v>
      </c>
      <c r="G37" s="87">
        <v>5261</v>
      </c>
      <c r="H37" s="87">
        <v>29474</v>
      </c>
      <c r="I37" s="87">
        <v>4908</v>
      </c>
      <c r="J37" s="87">
        <v>26711</v>
      </c>
      <c r="K37" s="87">
        <v>30373</v>
      </c>
      <c r="L37" s="87"/>
      <c r="M37" s="87"/>
      <c r="N37" s="87"/>
      <c r="O37" s="87"/>
      <c r="P37" s="87"/>
      <c r="Q37" s="87"/>
      <c r="R37" s="87"/>
      <c r="S37" s="87"/>
    </row>
    <row r="38" spans="2:19" x14ac:dyDescent="0.25">
      <c r="B38">
        <v>5.2</v>
      </c>
      <c r="C38" t="s">
        <v>248</v>
      </c>
      <c r="D38" s="89">
        <f t="shared" si="0"/>
        <v>6</v>
      </c>
      <c r="E38" s="18">
        <f>SUM(D38/All!$D$35)</f>
        <v>2</v>
      </c>
      <c r="F38" s="87">
        <v>3818</v>
      </c>
      <c r="G38" s="87">
        <v>29474</v>
      </c>
      <c r="H38" s="87">
        <v>4908</v>
      </c>
      <c r="I38" s="87">
        <v>26711</v>
      </c>
      <c r="J38" s="87">
        <v>4101</v>
      </c>
      <c r="K38" s="87">
        <v>33835</v>
      </c>
      <c r="L38" s="87"/>
      <c r="M38" s="87"/>
      <c r="N38" s="87"/>
      <c r="O38" s="87"/>
      <c r="P38" s="87"/>
      <c r="Q38" s="87"/>
      <c r="R38" s="87"/>
      <c r="S38" s="87"/>
    </row>
    <row r="39" spans="2:19" x14ac:dyDescent="0.25">
      <c r="B39">
        <v>5.0999999999999996</v>
      </c>
      <c r="C39" t="s">
        <v>247</v>
      </c>
      <c r="D39" s="17">
        <f t="shared" si="0"/>
        <v>5</v>
      </c>
      <c r="E39" s="18">
        <f>SUM(D39/All!$D$35)</f>
        <v>1.6666666666666667</v>
      </c>
      <c r="F39" s="87">
        <v>29474</v>
      </c>
      <c r="G39" s="87">
        <v>31746</v>
      </c>
      <c r="H39" s="87">
        <v>5761</v>
      </c>
      <c r="I39" s="95">
        <v>2111</v>
      </c>
      <c r="J39" s="87">
        <v>34797</v>
      </c>
      <c r="K39" s="87"/>
      <c r="L39" s="87"/>
      <c r="M39" s="87"/>
      <c r="N39" s="87"/>
      <c r="O39" s="87"/>
      <c r="P39" s="87"/>
      <c r="Q39" s="87"/>
      <c r="R39" s="87"/>
      <c r="S39" s="87"/>
    </row>
    <row r="40" spans="2:19" x14ac:dyDescent="0.25">
      <c r="B40">
        <v>9.1999999999999993</v>
      </c>
      <c r="C40" t="s">
        <v>256</v>
      </c>
      <c r="D40" s="89">
        <f t="shared" si="0"/>
        <v>5</v>
      </c>
      <c r="E40" s="18">
        <f>SUM(D40/All!$D$35)</f>
        <v>1.6666666666666667</v>
      </c>
      <c r="F40" s="87">
        <v>17119</v>
      </c>
      <c r="G40" s="87">
        <v>29486</v>
      </c>
      <c r="H40" s="87">
        <v>21084</v>
      </c>
      <c r="I40" s="87">
        <v>34608</v>
      </c>
      <c r="J40" s="87">
        <v>33835</v>
      </c>
      <c r="K40" s="87"/>
      <c r="L40" s="87"/>
      <c r="M40" s="87"/>
      <c r="N40" s="87"/>
      <c r="O40" s="87"/>
      <c r="P40" s="87"/>
      <c r="Q40" s="87"/>
      <c r="R40" s="87"/>
      <c r="S40" s="87"/>
    </row>
    <row r="41" spans="2:19" x14ac:dyDescent="0.25">
      <c r="B41">
        <v>8.1</v>
      </c>
      <c r="C41" t="s">
        <v>360</v>
      </c>
      <c r="D41" s="17">
        <f t="shared" si="0"/>
        <v>4</v>
      </c>
      <c r="E41" s="18">
        <f>SUM(D41/All!$D$35)</f>
        <v>1.3333333333333333</v>
      </c>
      <c r="F41" s="87">
        <v>4961</v>
      </c>
      <c r="G41" s="87">
        <v>29474</v>
      </c>
      <c r="H41" s="87">
        <v>26711</v>
      </c>
      <c r="I41" s="87">
        <v>30373</v>
      </c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 x14ac:dyDescent="0.25">
      <c r="B42">
        <v>5.1100000000000003</v>
      </c>
      <c r="C42" t="s">
        <v>364</v>
      </c>
      <c r="D42" s="17">
        <f t="shared" si="0"/>
        <v>3</v>
      </c>
      <c r="E42" s="18">
        <f>SUM(D42/All!$D$35)</f>
        <v>1</v>
      </c>
      <c r="F42" s="87">
        <v>4961</v>
      </c>
      <c r="G42" s="87">
        <v>4908</v>
      </c>
      <c r="H42" s="87">
        <v>26711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 x14ac:dyDescent="0.25">
      <c r="B43">
        <v>2.2000000000000002</v>
      </c>
      <c r="C43" t="s">
        <v>359</v>
      </c>
      <c r="D43" s="17">
        <f t="shared" si="0"/>
        <v>3</v>
      </c>
      <c r="E43" s="18">
        <f>SUM(D43/All!$D$35)</f>
        <v>1</v>
      </c>
      <c r="F43" s="87">
        <v>4961</v>
      </c>
      <c r="G43" s="87">
        <v>29474</v>
      </c>
      <c r="H43" s="87">
        <v>30373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 x14ac:dyDescent="0.25">
      <c r="B44">
        <v>1.4</v>
      </c>
      <c r="C44" t="s">
        <v>358</v>
      </c>
      <c r="D44" s="89">
        <v>2</v>
      </c>
      <c r="E44" s="18">
        <v>0.63636363636363635</v>
      </c>
      <c r="F44" s="87">
        <v>3818</v>
      </c>
      <c r="G44" s="87">
        <v>30373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9" x14ac:dyDescent="0.25">
      <c r="B45">
        <v>5.3</v>
      </c>
      <c r="C45" t="s">
        <v>249</v>
      </c>
      <c r="D45" s="89">
        <v>2</v>
      </c>
      <c r="E45" s="18">
        <v>0.63636363636363635</v>
      </c>
      <c r="F45" s="87">
        <v>4456</v>
      </c>
      <c r="G45" s="87">
        <v>34797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9" x14ac:dyDescent="0.25">
      <c r="B46">
        <v>6.3</v>
      </c>
      <c r="C46" t="s">
        <v>376</v>
      </c>
      <c r="D46" s="89">
        <v>1</v>
      </c>
      <c r="E46" s="18">
        <v>0.31818181818181818</v>
      </c>
      <c r="F46" s="87">
        <v>3818</v>
      </c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9" x14ac:dyDescent="0.25">
      <c r="B47" s="7">
        <v>2.4</v>
      </c>
      <c r="C47" t="s">
        <v>243</v>
      </c>
      <c r="D47" s="89">
        <v>1</v>
      </c>
      <c r="E47" s="18">
        <v>0.29508196721311475</v>
      </c>
      <c r="F47" s="87">
        <v>5261</v>
      </c>
      <c r="G47" s="95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9" x14ac:dyDescent="0.25">
      <c r="B48" t="s">
        <v>362</v>
      </c>
      <c r="C48" t="s">
        <v>363</v>
      </c>
      <c r="D48" s="89">
        <v>1</v>
      </c>
      <c r="E48" s="18">
        <v>0.29508196721311475</v>
      </c>
      <c r="F48" s="95">
        <v>30373</v>
      </c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6" x14ac:dyDescent="0.25">
      <c r="B49">
        <v>6.2</v>
      </c>
      <c r="C49" t="s">
        <v>235</v>
      </c>
      <c r="D49" s="17">
        <v>1</v>
      </c>
      <c r="E49" s="18">
        <v>0.29508196721311475</v>
      </c>
      <c r="F49" s="87">
        <v>2111</v>
      </c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 x14ac:dyDescent="0.25">
      <c r="B50">
        <v>5.4</v>
      </c>
      <c r="C50" t="s">
        <v>255</v>
      </c>
      <c r="D50" s="17">
        <v>1</v>
      </c>
      <c r="E50" s="18">
        <v>0.29508196721311475</v>
      </c>
      <c r="F50" s="87">
        <v>36495</v>
      </c>
      <c r="G50" s="87"/>
      <c r="H50" s="87"/>
      <c r="I50" s="87"/>
      <c r="J50" s="87"/>
      <c r="K50" s="87"/>
      <c r="L50" s="87"/>
      <c r="M50" s="87"/>
      <c r="N50" s="87"/>
      <c r="O50" s="87"/>
      <c r="P50" s="87"/>
    </row>
  </sheetData>
  <mergeCells count="1">
    <mergeCell ref="C8:H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All</vt:lpstr>
      <vt:lpstr>Customer Journey visit</vt:lpstr>
      <vt:lpstr>Service</vt:lpstr>
      <vt:lpstr>Safefty</vt:lpstr>
      <vt:lpstr>Brand Image</vt:lpstr>
      <vt:lpstr>Re-Audit</vt:lpstr>
      <vt:lpstr>Top R1</vt:lpstr>
      <vt:lpstr>Mark &amp; Coaches</vt:lpstr>
      <vt:lpstr>Top R2</vt:lpstr>
      <vt:lpstr>Food Safety R1</vt:lpstr>
      <vt:lpstr>Top R3</vt:lpstr>
      <vt:lpstr>Top R1.</vt:lpstr>
      <vt:lpstr>Serving Up Mas R3</vt:lpstr>
      <vt:lpstr>Kitchen 101 R3</vt:lpstr>
      <vt:lpstr>Right People Right Team R3</vt:lpstr>
      <vt:lpstr>Brand Experience R3</vt:lpstr>
      <vt:lpstr>Food Safety R3</vt:lpstr>
      <vt:lpstr>Food Safety R1.</vt:lpstr>
      <vt:lpstr>Food Safety R2</vt:lpstr>
      <vt:lpstr>Serving Up Mas R1</vt:lpstr>
      <vt:lpstr>Kitchen 101 R1.</vt:lpstr>
      <vt:lpstr>Serving Up Mas R1.</vt:lpstr>
      <vt:lpstr>OPS Modified Visits</vt:lpstr>
      <vt:lpstr>Kitchen 101 R1</vt:lpstr>
      <vt:lpstr>Kitchen 101 R2</vt:lpstr>
      <vt:lpstr>Right People Right Team R1</vt:lpstr>
      <vt:lpstr>Right People Right Team R2</vt:lpstr>
      <vt:lpstr>Brand Experience R1</vt:lpstr>
      <vt:lpstr>Brand Experience R2</vt:lpstr>
      <vt:lpstr>Brand Experience R1.</vt:lpstr>
      <vt:lpstr>Watchouts</vt:lpstr>
      <vt:lpstr>Additional</vt:lpstr>
      <vt:lpstr>Rewards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LOCKWOOD</dc:creator>
  <cp:lastModifiedBy>MOLLY VON ROSSUM</cp:lastModifiedBy>
  <dcterms:created xsi:type="dcterms:W3CDTF">2019-04-29T14:36:42Z</dcterms:created>
  <dcterms:modified xsi:type="dcterms:W3CDTF">2021-03-15T14:04:50Z</dcterms:modified>
</cp:coreProperties>
</file>