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Molly\Website\Fun Fund\"/>
    </mc:Choice>
  </mc:AlternateContent>
  <xr:revisionPtr revIDLastSave="0" documentId="8_{69549F55-8109-4203-AE92-F8BF2EACACCD}" xr6:coauthVersionLast="46" xr6:coauthVersionMax="46" xr10:uidLastSave="{00000000-0000-0000-0000-000000000000}"/>
  <bookViews>
    <workbookView xWindow="-120" yWindow="-120" windowWidth="29040" windowHeight="15840" activeTab="2" xr2:uid="{6ABF7916-E70E-486C-92AB-F2CA8FE209E1}"/>
  </bookViews>
  <sheets>
    <sheet name="Details" sheetId="2" r:id="rId1"/>
    <sheet name="Dollars" sheetId="1" state="hidden" r:id="rId2"/>
    <sheet name="Dollars 2021" sheetId="4" r:id="rId3"/>
    <sheet name="Notes" sheetId="3" r:id="rId4"/>
  </sheets>
  <definedNames>
    <definedName name="_xlnm.Print_Area" localSheetId="0">Details!$B$3:$D$35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4" l="1"/>
  <c r="R6" i="4"/>
  <c r="F11" i="4"/>
  <c r="F18" i="4"/>
  <c r="R7" i="4" l="1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5" i="4"/>
  <c r="N34" i="4"/>
  <c r="O34" i="4"/>
  <c r="P34" i="4"/>
  <c r="Q34" i="4"/>
  <c r="M34" i="4"/>
  <c r="L34" i="4"/>
  <c r="K34" i="4"/>
  <c r="J34" i="4"/>
  <c r="I34" i="4"/>
  <c r="G34" i="4"/>
  <c r="F34" i="4"/>
  <c r="E34" i="4"/>
  <c r="U28" i="4"/>
  <c r="R34" i="4" l="1"/>
  <c r="O28" i="1"/>
  <c r="P28" i="1"/>
  <c r="O29" i="1" l="1"/>
  <c r="S28" i="1" l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9" i="1"/>
  <c r="P30" i="1"/>
  <c r="P31" i="1"/>
  <c r="P32" i="1"/>
  <c r="P33" i="1"/>
  <c r="P5" i="1"/>
  <c r="O8" i="1" l="1"/>
  <c r="O12" i="1" l="1"/>
  <c r="K34" i="1" l="1"/>
  <c r="I34" i="1" l="1"/>
  <c r="J34" i="1"/>
  <c r="H34" i="1" l="1"/>
  <c r="F12" i="1" l="1"/>
  <c r="F34" i="1" l="1"/>
  <c r="G34" i="1"/>
  <c r="E34" i="1" l="1"/>
  <c r="D34" i="1"/>
  <c r="P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 FERGUSON</author>
  </authors>
  <commentList>
    <comment ref="O12" authorId="0" shapeId="0" xr:uid="{29C5B41C-2323-4397-A7C0-B68A862A66BA}">
      <text>
        <r>
          <rPr>
            <b/>
            <sz val="9"/>
            <color indexed="81"/>
            <rFont val="Tahoma"/>
            <family val="2"/>
          </rPr>
          <t>EMMA FERGUSON:</t>
        </r>
        <r>
          <rPr>
            <sz val="9"/>
            <color indexed="81"/>
            <rFont val="Tahoma"/>
            <family val="2"/>
          </rPr>
          <t xml:space="preserve">
Jackets
</t>
        </r>
      </text>
    </comment>
    <comment ref="O16" authorId="0" shapeId="0" xr:uid="{4CBEB6DE-4395-4965-9B17-BD388A8A5B68}">
      <text>
        <r>
          <rPr>
            <b/>
            <sz val="9"/>
            <color indexed="81"/>
            <rFont val="Tahoma"/>
            <family val="2"/>
          </rPr>
          <t>EMMA FERGUSON:</t>
        </r>
        <r>
          <rPr>
            <sz val="9"/>
            <color indexed="81"/>
            <rFont val="Tahoma"/>
            <family val="2"/>
          </rPr>
          <t xml:space="preserve">
taco shop
</t>
        </r>
      </text>
    </comment>
    <comment ref="O23" authorId="0" shapeId="0" xr:uid="{56E267E6-992C-4896-A16E-96B09DA02925}">
      <text>
        <r>
          <rPr>
            <b/>
            <sz val="9"/>
            <color indexed="81"/>
            <rFont val="Tahoma"/>
            <family val="2"/>
          </rPr>
          <t>EMMA FERGUSON:</t>
        </r>
        <r>
          <rPr>
            <sz val="9"/>
            <color indexed="81"/>
            <rFont val="Tahoma"/>
            <family val="2"/>
          </rPr>
          <t xml:space="preserve">
Taco Shop
</t>
        </r>
      </text>
    </comment>
    <comment ref="O27" authorId="0" shapeId="0" xr:uid="{12B0739D-4DA3-4A98-8505-A815B51B667F}">
      <text>
        <r>
          <rPr>
            <b/>
            <sz val="9"/>
            <color indexed="81"/>
            <rFont val="Tahoma"/>
            <family val="2"/>
          </rPr>
          <t>EMMA FERGUSON:</t>
        </r>
        <r>
          <rPr>
            <sz val="9"/>
            <color indexed="81"/>
            <rFont val="Tahoma"/>
            <family val="2"/>
          </rPr>
          <t xml:space="preserve">
Taco Shop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 FERGUSON</author>
  </authors>
  <commentList>
    <comment ref="Q5" authorId="0" shapeId="0" xr:uid="{009810B4-F67E-47DE-B51F-86E8FDA4A3AC}">
      <text>
        <r>
          <rPr>
            <b/>
            <sz val="9"/>
            <color indexed="81"/>
            <rFont val="Tahoma"/>
            <family val="2"/>
          </rPr>
          <t>EMMA FERGUSON:</t>
        </r>
        <r>
          <rPr>
            <sz val="9"/>
            <color indexed="81"/>
            <rFont val="Tahoma"/>
            <family val="2"/>
          </rPr>
          <t xml:space="preserve">
8 @25 GCs</t>
        </r>
      </text>
    </comment>
    <comment ref="Q6" authorId="0" shapeId="0" xr:uid="{60BDD460-AD39-462B-8310-BF9C3CE051BA}">
      <text>
        <r>
          <rPr>
            <b/>
            <sz val="9"/>
            <color indexed="81"/>
            <rFont val="Tahoma"/>
            <family val="2"/>
          </rPr>
          <t>EMMA FERGUSON:</t>
        </r>
        <r>
          <rPr>
            <sz val="9"/>
            <color indexed="81"/>
            <rFont val="Tahoma"/>
            <family val="2"/>
          </rPr>
          <t xml:space="preserve">
2 $50 Amex cards.
Gave to jaime on 3/2/21
</t>
        </r>
      </text>
    </comment>
    <comment ref="Q7" authorId="0" shapeId="0" xr:uid="{FC805EF4-26C7-4A0E-B10B-BD3F9EA78A2B}">
      <text>
        <r>
          <rPr>
            <b/>
            <sz val="9"/>
            <color indexed="81"/>
            <rFont val="Tahoma"/>
            <family val="2"/>
          </rPr>
          <t>EMMA FERGUSON:</t>
        </r>
        <r>
          <rPr>
            <sz val="9"/>
            <color indexed="81"/>
            <rFont val="Tahoma"/>
            <family val="2"/>
          </rPr>
          <t xml:space="preserve">
$50 GC
</t>
        </r>
      </text>
    </comment>
    <comment ref="Q11" authorId="0" shapeId="0" xr:uid="{5972AC86-5CF9-4F23-AAB8-C86636305688}">
      <text>
        <r>
          <rPr>
            <b/>
            <sz val="9"/>
            <color indexed="81"/>
            <rFont val="Tahoma"/>
            <family val="2"/>
          </rPr>
          <t>EMMA FERGUSON:</t>
        </r>
        <r>
          <rPr>
            <sz val="9"/>
            <color indexed="81"/>
            <rFont val="Tahoma"/>
            <family val="2"/>
          </rPr>
          <t xml:space="preserve">
Sheila purchased items  on Amex
</t>
        </r>
      </text>
    </comment>
    <comment ref="Q29" authorId="0" shapeId="0" xr:uid="{DE725E87-EBB1-4ABA-9C66-00D198F20E50}">
      <text>
        <r>
          <rPr>
            <b/>
            <sz val="9"/>
            <color indexed="81"/>
            <rFont val="Tahoma"/>
            <family val="2"/>
          </rPr>
          <t>EMMA FERGUSON:</t>
        </r>
        <r>
          <rPr>
            <sz val="9"/>
            <color indexed="81"/>
            <rFont val="Tahoma"/>
            <family val="2"/>
          </rPr>
          <t xml:space="preserve">
2 GC @100
</t>
        </r>
      </text>
    </comment>
    <comment ref="Q30" authorId="0" shapeId="0" xr:uid="{CC7DACA0-E888-4AD9-B472-7B1771F66FB1}">
      <text>
        <r>
          <rPr>
            <b/>
            <sz val="9"/>
            <color indexed="81"/>
            <rFont val="Tahoma"/>
            <family val="2"/>
          </rPr>
          <t>EMMA FERGUSON:</t>
        </r>
        <r>
          <rPr>
            <sz val="9"/>
            <color indexed="81"/>
            <rFont val="Tahoma"/>
            <family val="2"/>
          </rPr>
          <t xml:space="preserve">
Gift Cards
2@25 1@50
</t>
        </r>
      </text>
    </comment>
  </commentList>
</comments>
</file>

<file path=xl/sharedStrings.xml><?xml version="1.0" encoding="utf-8"?>
<sst xmlns="http://schemas.openxmlformats.org/spreadsheetml/2006/main" count="367" uniqueCount="143">
  <si>
    <t>002055</t>
  </si>
  <si>
    <t>Cranston</t>
  </si>
  <si>
    <t>002111</t>
  </si>
  <si>
    <t>N. Providence</t>
  </si>
  <si>
    <t>002126</t>
  </si>
  <si>
    <t>Attleboro</t>
  </si>
  <si>
    <t>003818</t>
  </si>
  <si>
    <t>Bald Hill</t>
  </si>
  <si>
    <t>004101</t>
  </si>
  <si>
    <t>Fall River</t>
  </si>
  <si>
    <t>004456</t>
  </si>
  <si>
    <t>Seekonk</t>
  </si>
  <si>
    <t>004812</t>
  </si>
  <si>
    <t>Norwell</t>
  </si>
  <si>
    <t>004908</t>
  </si>
  <si>
    <t>Woonsocket</t>
  </si>
  <si>
    <t>004955</t>
  </si>
  <si>
    <t>Brockton</t>
  </si>
  <si>
    <t>004961</t>
  </si>
  <si>
    <t>Walpole</t>
  </si>
  <si>
    <t>005140</t>
  </si>
  <si>
    <t>Dartmouth</t>
  </si>
  <si>
    <t>005261</t>
  </si>
  <si>
    <t>Coventry</t>
  </si>
  <si>
    <t>005761</t>
  </si>
  <si>
    <t>Middletown</t>
  </si>
  <si>
    <t>017119</t>
  </si>
  <si>
    <t>Fairhaven</t>
  </si>
  <si>
    <t>018939</t>
  </si>
  <si>
    <t>Warwick Mall</t>
  </si>
  <si>
    <t>021084</t>
  </si>
  <si>
    <t>Raynham</t>
  </si>
  <si>
    <t>026711</t>
  </si>
  <si>
    <t>Johnston</t>
  </si>
  <si>
    <t>028560</t>
  </si>
  <si>
    <t>Franklin</t>
  </si>
  <si>
    <t>028776</t>
  </si>
  <si>
    <t>New Bedford</t>
  </si>
  <si>
    <t>029474</t>
  </si>
  <si>
    <t>Cranston II</t>
  </si>
  <si>
    <t>029486</t>
  </si>
  <si>
    <t>N. Smithfield</t>
  </si>
  <si>
    <t>030260</t>
  </si>
  <si>
    <t>Pembroke</t>
  </si>
  <si>
    <t>030373</t>
  </si>
  <si>
    <t>Westborough</t>
  </si>
  <si>
    <t>031746</t>
  </si>
  <si>
    <t>West Shore Rd</t>
  </si>
  <si>
    <t>033453</t>
  </si>
  <si>
    <t>Douglas Ave</t>
  </si>
  <si>
    <t>033835</t>
  </si>
  <si>
    <t>Broad St.</t>
  </si>
  <si>
    <t>034608</t>
  </si>
  <si>
    <t>Taunton</t>
  </si>
  <si>
    <t>034797</t>
  </si>
  <si>
    <t>Fall River 2</t>
  </si>
  <si>
    <t>036495</t>
  </si>
  <si>
    <t>Pawtucket</t>
  </si>
  <si>
    <t>Sales record 2/7 ($100)</t>
  </si>
  <si>
    <t>Sales record 1/31 ($100)</t>
  </si>
  <si>
    <t>Leaderboard Challenge 2/3 ($100)</t>
  </si>
  <si>
    <t>100% Club P1 ($100)</t>
  </si>
  <si>
    <t>Store</t>
  </si>
  <si>
    <t>Total Available</t>
  </si>
  <si>
    <t>Fun Fun Deposits Detail</t>
  </si>
  <si>
    <t>100% Club P2 ($100)</t>
  </si>
  <si>
    <t>100% Club P2($100)</t>
  </si>
  <si>
    <t>P1</t>
  </si>
  <si>
    <t>P2</t>
  </si>
  <si>
    <t>P3</t>
  </si>
  <si>
    <t>after 5 weekend Speed</t>
  </si>
  <si>
    <t>P4</t>
  </si>
  <si>
    <t>P5</t>
  </si>
  <si>
    <t xml:space="preserve">Cranston  </t>
  </si>
  <si>
    <t>Sales record 5/5 (100)</t>
  </si>
  <si>
    <t>after 5 weekend Speed &amp; Store of  the Qtr</t>
  </si>
  <si>
    <t>P6</t>
  </si>
  <si>
    <t xml:space="preserve">Jimmy Fund Top 3 stores $50 </t>
  </si>
  <si>
    <t>P7</t>
  </si>
  <si>
    <t>winner of round up for 7w4</t>
  </si>
  <si>
    <t>Sales record July 3rd, round up winer p7w4 $50</t>
  </si>
  <si>
    <t>winner of round up for p7w4</t>
  </si>
  <si>
    <t>P8</t>
  </si>
  <si>
    <t>P9</t>
  </si>
  <si>
    <t>Week 7 challenge J. Fund</t>
  </si>
  <si>
    <t>Round up $50</t>
  </si>
  <si>
    <t>winner of round up for 7w5</t>
  </si>
  <si>
    <t xml:space="preserve">Jimmy Fund Top 3 stores x2 $50 </t>
  </si>
  <si>
    <t>Beat w7 Avg.</t>
  </si>
  <si>
    <t>Beat Daily record</t>
  </si>
  <si>
    <t>Used</t>
  </si>
  <si>
    <t>P11</t>
  </si>
  <si>
    <t>Soooo,, effective at the end of P11 we will try a new procedure to make the redemption process easier (and still fun!)</t>
  </si>
  <si>
    <t>1. Any store with a balance of $300 or more will receive a shipment of super fun items from the Taco Shop on MyTacoBell.</t>
  </si>
  <si>
    <t>a. The items will be equal to the amount in the store Fun Fund.</t>
  </si>
  <si>
    <t>b. Orders will be placed W1 of the new period.  If RGM has specific requests please email emma@lockwoodmckinnon.com</t>
  </si>
  <si>
    <t>c. Orders will ship directly to the store</t>
  </si>
  <si>
    <t>2. This process will be initiated at the end of P11 and then every quarter going forward.</t>
  </si>
  <si>
    <t>Taco bell order TBB2455-s</t>
  </si>
  <si>
    <t>Taco bell order TBB2454-s</t>
  </si>
  <si>
    <t>TBB 2452</t>
  </si>
  <si>
    <t>TBB 2453</t>
  </si>
  <si>
    <t>P12</t>
  </si>
  <si>
    <t>50 for round up wk 8</t>
  </si>
  <si>
    <t>100 sales record</t>
  </si>
  <si>
    <t>50 round up wk 9</t>
  </si>
  <si>
    <t>$50 round up wk10</t>
  </si>
  <si>
    <t>50 for round up wk 8 &amp; $50 round up wk 10</t>
  </si>
  <si>
    <t>sp incentive P12</t>
  </si>
  <si>
    <t>50 round up wk 9 &amp; Sp incentive P12</t>
  </si>
  <si>
    <t>Sp incentive P12</t>
  </si>
  <si>
    <t>$50 round up wk 10 &amp; sp incentive P12</t>
  </si>
  <si>
    <t>P13</t>
  </si>
  <si>
    <t>$50 round up P13W1</t>
  </si>
  <si>
    <t xml:space="preserve">$75 gift cards </t>
  </si>
  <si>
    <t>inTB Swag</t>
  </si>
  <si>
    <t>Sheila buying items on Amex</t>
  </si>
  <si>
    <t>Walmart cards</t>
  </si>
  <si>
    <t>2 $100 Amex cards</t>
  </si>
  <si>
    <t>wants $300 in GC</t>
  </si>
  <si>
    <t>needs gift cards</t>
  </si>
  <si>
    <t>ordered 12/31</t>
  </si>
  <si>
    <t>Updated thru 1/16/2021</t>
  </si>
  <si>
    <t>Fun Fund Tracker: 2021</t>
  </si>
  <si>
    <t>P13 2020</t>
  </si>
  <si>
    <t xml:space="preserve">P2 </t>
  </si>
  <si>
    <t>P10</t>
  </si>
  <si>
    <t xml:space="preserve">100 Sales record </t>
  </si>
  <si>
    <t xml:space="preserve">750 store of the year </t>
  </si>
  <si>
    <t>750 store of the year</t>
  </si>
  <si>
    <t>Sp incentive 100</t>
  </si>
  <si>
    <t>100 Sales record x2 in P1</t>
  </si>
  <si>
    <t>sp incentive</t>
  </si>
  <si>
    <t>100 Sales Record</t>
  </si>
  <si>
    <t>100 Sales record P3w3 &amp; W4</t>
  </si>
  <si>
    <t>101 Sales record P3w3 &amp; W4</t>
  </si>
  <si>
    <t>wants gift cards</t>
  </si>
  <si>
    <t>I am ordering 300 worth of Taco Shop items</t>
  </si>
  <si>
    <t>Waiting on Matt, per our call on 3/29</t>
  </si>
  <si>
    <t>?</t>
  </si>
  <si>
    <t>Updated thru 4/1/2021</t>
  </si>
  <si>
    <t>Jimmy Fund</t>
  </si>
  <si>
    <t>100 sales record/Jimmy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</si>
</sst>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sz val="14"/>
      <name val="Arial Narrow"/>
      <family val="2"/>
    </font>
    <font>
      <b/>
      <sz val="18"/>
      <color theme="1"/>
      <name val="Bernard MT Condensed"/>
      <family val="1"/>
    </font>
    <font>
      <b/>
      <sz val="11"/>
      <color theme="1"/>
      <name val="Calibri"/>
      <family val="2"/>
      <scheme val="minor"/>
    </font>
    <font>
      <sz val="16"/>
      <color theme="1"/>
      <name val="Bernard MT Condensed"/>
      <family val="1"/>
    </font>
    <font>
      <b/>
      <sz val="24"/>
      <color rgb="FF7030A0"/>
      <name val="Bernard MT Condensed"/>
      <family val="1"/>
    </font>
    <font>
      <b/>
      <sz val="20"/>
      <color rgb="FF7030A0"/>
      <name val="Calibri"/>
      <family val="2"/>
      <scheme val="minor"/>
    </font>
    <font>
      <sz val="16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rgb="FF7030A0"/>
      <name val="Arial Narrow"/>
      <family val="2"/>
    </font>
    <font>
      <sz val="8"/>
      <name val="Calibri"/>
      <family val="2"/>
      <scheme val="minor"/>
    </font>
    <font>
      <b/>
      <sz val="14"/>
      <color rgb="FF00B05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Arial Narrow"/>
      <family val="2"/>
    </font>
    <font>
      <b/>
      <sz val="14"/>
      <color rgb="FF00B0F0"/>
      <name val="Arial Narrow"/>
      <family val="2"/>
    </font>
    <font>
      <b/>
      <sz val="11"/>
      <color rgb="FF00B0F0"/>
      <name val="Calibri"/>
      <family val="2"/>
      <scheme val="minor"/>
    </font>
    <font>
      <b/>
      <sz val="14"/>
      <color rgb="FF0070C0"/>
      <name val="Arial Narrow"/>
      <family val="2"/>
    </font>
    <font>
      <sz val="11"/>
      <color rgb="FF0070C0"/>
      <name val="Calibri"/>
      <family val="2"/>
      <scheme val="minor"/>
    </font>
    <font>
      <b/>
      <sz val="14"/>
      <color rgb="FFFF0066"/>
      <name val="Arial Narrow"/>
      <family val="2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0" xfId="0" applyAlignment="1">
      <alignment vertical="center"/>
    </xf>
    <xf numFmtId="49" fontId="4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2" fillId="0" borderId="0" xfId="0" applyFont="1"/>
    <xf numFmtId="5" fontId="13" fillId="0" borderId="1" xfId="0" applyNumberFormat="1" applyFont="1" applyBorder="1" applyAlignment="1">
      <alignment horizontal="center"/>
    </xf>
    <xf numFmtId="5" fontId="14" fillId="2" borderId="1" xfId="1" applyNumberFormat="1" applyFont="1" applyFill="1" applyBorder="1" applyAlignment="1">
      <alignment horizontal="center"/>
    </xf>
    <xf numFmtId="5" fontId="14" fillId="2" borderId="1" xfId="0" applyNumberFormat="1" applyFont="1" applyFill="1" applyBorder="1" applyAlignment="1">
      <alignment horizontal="center"/>
    </xf>
    <xf numFmtId="5" fontId="14" fillId="4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" xfId="0" applyBorder="1"/>
    <xf numFmtId="0" fontId="10" fillId="0" borderId="1" xfId="0" applyFont="1" applyBorder="1"/>
    <xf numFmtId="0" fontId="11" fillId="0" borderId="3" xfId="0" applyFont="1" applyBorder="1" applyAlignment="1">
      <alignment horizontal="center"/>
    </xf>
    <xf numFmtId="0" fontId="10" fillId="0" borderId="3" xfId="0" applyFont="1" applyBorder="1"/>
    <xf numFmtId="0" fontId="0" fillId="0" borderId="3" xfId="0" applyBorder="1"/>
    <xf numFmtId="0" fontId="6" fillId="0" borderId="3" xfId="0" applyFont="1" applyBorder="1"/>
    <xf numFmtId="5" fontId="16" fillId="2" borderId="1" xfId="1" applyNumberFormat="1" applyFont="1" applyFill="1" applyBorder="1" applyAlignment="1">
      <alignment horizontal="center"/>
    </xf>
    <xf numFmtId="5" fontId="16" fillId="0" borderId="1" xfId="0" applyNumberFormat="1" applyFont="1" applyBorder="1" applyAlignment="1">
      <alignment horizontal="center"/>
    </xf>
    <xf numFmtId="0" fontId="3" fillId="5" borderId="1" xfId="0" applyFont="1" applyFill="1" applyBorder="1"/>
    <xf numFmtId="0" fontId="3" fillId="2" borderId="1" xfId="0" applyFont="1" applyFill="1" applyBorder="1"/>
    <xf numFmtId="0" fontId="2" fillId="2" borderId="0" xfId="0" applyFont="1" applyFill="1"/>
    <xf numFmtId="5" fontId="14" fillId="2" borderId="2" xfId="1" applyNumberFormat="1" applyFont="1" applyFill="1" applyBorder="1" applyAlignment="1">
      <alignment horizontal="center"/>
    </xf>
    <xf numFmtId="0" fontId="6" fillId="0" borderId="0" xfId="0" applyFont="1"/>
    <xf numFmtId="0" fontId="11" fillId="0" borderId="0" xfId="0" applyFont="1"/>
    <xf numFmtId="0" fontId="2" fillId="6" borderId="0" xfId="0" applyFont="1" applyFill="1"/>
    <xf numFmtId="0" fontId="19" fillId="2" borderId="0" xfId="0" applyFont="1" applyFill="1"/>
    <xf numFmtId="0" fontId="2" fillId="4" borderId="0" xfId="0" applyFont="1" applyFill="1"/>
    <xf numFmtId="0" fontId="11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2" borderId="0" xfId="0" applyFont="1" applyFill="1"/>
    <xf numFmtId="5" fontId="20" fillId="2" borderId="1" xfId="1" applyNumberFormat="1" applyFont="1" applyFill="1" applyBorder="1" applyAlignment="1">
      <alignment horizontal="center"/>
    </xf>
    <xf numFmtId="0" fontId="21" fillId="0" borderId="1" xfId="0" applyFont="1" applyBorder="1"/>
    <xf numFmtId="5" fontId="13" fillId="2" borderId="1" xfId="0" applyNumberFormat="1" applyFont="1" applyFill="1" applyBorder="1" applyAlignment="1">
      <alignment horizontal="center"/>
    </xf>
    <xf numFmtId="5" fontId="22" fillId="2" borderId="1" xfId="1" applyNumberFormat="1" applyFont="1" applyFill="1" applyBorder="1" applyAlignment="1">
      <alignment horizontal="center"/>
    </xf>
    <xf numFmtId="0" fontId="23" fillId="0" borderId="1" xfId="0" applyFont="1" applyBorder="1"/>
    <xf numFmtId="5" fontId="24" fillId="2" borderId="1" xfId="1" applyNumberFormat="1" applyFont="1" applyFill="1" applyBorder="1" applyAlignment="1">
      <alignment horizontal="center"/>
    </xf>
    <xf numFmtId="0" fontId="25" fillId="0" borderId="1" xfId="0" applyFont="1" applyBorder="1"/>
    <xf numFmtId="0" fontId="9" fillId="4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applyFont="1" applyFill="1"/>
    <xf numFmtId="0" fontId="12" fillId="0" borderId="0" xfId="0" applyFont="1" applyFill="1"/>
    <xf numFmtId="0" fontId="7" fillId="0" borderId="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9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0066"/>
      <color rgb="FFFF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21745-97F4-45BF-BBBF-686A22FA5ADB}">
  <dimension ref="A3:Z34"/>
  <sheetViews>
    <sheetView workbookViewId="0">
      <selection activeCell="Q8" sqref="Q8"/>
    </sheetView>
  </sheetViews>
  <sheetFormatPr defaultRowHeight="15" x14ac:dyDescent="0.25"/>
  <cols>
    <col min="1" max="1" width="13.140625" customWidth="1"/>
    <col min="2" max="2" width="16.42578125" bestFit="1" customWidth="1"/>
    <col min="3" max="3" width="22.28515625" style="8" hidden="1" customWidth="1"/>
    <col min="4" max="4" width="31.28515625" style="8" hidden="1" customWidth="1"/>
    <col min="5" max="5" width="31.28515625" hidden="1" customWidth="1"/>
    <col min="6" max="6" width="16.28515625" hidden="1" customWidth="1"/>
    <col min="7" max="7" width="20.140625" hidden="1" customWidth="1"/>
    <col min="8" max="8" width="29" hidden="1" customWidth="1"/>
    <col min="9" max="9" width="43.140625" style="18" hidden="1" customWidth="1"/>
    <col min="10" max="10" width="23.5703125" hidden="1" customWidth="1"/>
    <col min="11" max="11" width="12.28515625" hidden="1" customWidth="1"/>
    <col min="12" max="12" width="39" hidden="1" customWidth="1"/>
    <col min="13" max="13" width="19.140625" hidden="1" customWidth="1"/>
    <col min="14" max="14" width="26.42578125" hidden="1" customWidth="1"/>
    <col min="15" max="15" width="29.42578125" hidden="1" customWidth="1"/>
    <col min="16" max="16" width="26" bestFit="1" customWidth="1"/>
    <col min="17" max="17" width="34.42578125" customWidth="1"/>
  </cols>
  <sheetData>
    <row r="3" spans="1:26" ht="23.25" customHeight="1" x14ac:dyDescent="0.4">
      <c r="B3" s="46" t="s">
        <v>64</v>
      </c>
      <c r="C3" s="46"/>
      <c r="D3" s="46"/>
    </row>
    <row r="4" spans="1:26" ht="23.25" customHeight="1" x14ac:dyDescent="0.35">
      <c r="C4"/>
      <c r="D4"/>
      <c r="N4" s="35">
        <v>2021</v>
      </c>
    </row>
    <row r="5" spans="1:26" s="10" customFormat="1" ht="21" x14ac:dyDescent="0.35">
      <c r="C5" s="11" t="s">
        <v>67</v>
      </c>
      <c r="D5" s="11" t="s">
        <v>68</v>
      </c>
      <c r="E5" s="11" t="s">
        <v>69</v>
      </c>
      <c r="F5" s="11" t="s">
        <v>71</v>
      </c>
      <c r="G5" s="11" t="s">
        <v>72</v>
      </c>
      <c r="H5" s="20" t="s">
        <v>76</v>
      </c>
      <c r="I5" s="11" t="s">
        <v>78</v>
      </c>
      <c r="J5" s="11" t="s">
        <v>82</v>
      </c>
      <c r="K5" s="11" t="s">
        <v>83</v>
      </c>
      <c r="L5" s="31" t="s">
        <v>102</v>
      </c>
      <c r="M5" s="31" t="s">
        <v>112</v>
      </c>
      <c r="N5" s="31" t="s">
        <v>67</v>
      </c>
      <c r="O5" s="31" t="s">
        <v>125</v>
      </c>
      <c r="P5" s="31" t="s">
        <v>69</v>
      </c>
      <c r="Q5" s="31" t="s">
        <v>71</v>
      </c>
      <c r="R5" s="31" t="s">
        <v>72</v>
      </c>
      <c r="S5" s="31" t="s">
        <v>76</v>
      </c>
      <c r="T5" s="31" t="s">
        <v>78</v>
      </c>
      <c r="U5" s="31" t="s">
        <v>82</v>
      </c>
      <c r="V5" s="31" t="s">
        <v>83</v>
      </c>
      <c r="W5" s="31" t="s">
        <v>126</v>
      </c>
      <c r="X5" s="31" t="s">
        <v>91</v>
      </c>
      <c r="Y5" s="31" t="s">
        <v>102</v>
      </c>
      <c r="Z5" s="31" t="s">
        <v>112</v>
      </c>
    </row>
    <row r="6" spans="1:26" s="10" customFormat="1" ht="21" x14ac:dyDescent="0.35">
      <c r="B6" s="4" t="s">
        <v>73</v>
      </c>
      <c r="C6" s="11"/>
      <c r="D6" s="11"/>
      <c r="E6" s="11"/>
      <c r="F6" s="17"/>
      <c r="G6" s="6" t="s">
        <v>74</v>
      </c>
      <c r="H6" s="21"/>
      <c r="I6" s="19"/>
      <c r="J6" s="22" t="s">
        <v>85</v>
      </c>
      <c r="L6" t="s">
        <v>104</v>
      </c>
      <c r="N6" s="40"/>
      <c r="O6" s="18" t="s">
        <v>130</v>
      </c>
      <c r="P6" s="19"/>
      <c r="Q6" s="18" t="s">
        <v>141</v>
      </c>
      <c r="R6" s="19"/>
      <c r="S6" s="19"/>
      <c r="T6" s="19"/>
      <c r="U6" s="19"/>
      <c r="V6" s="19"/>
      <c r="W6" s="19"/>
      <c r="X6" s="19"/>
      <c r="Y6" s="19"/>
      <c r="Z6" s="19"/>
    </row>
    <row r="7" spans="1:26" ht="18" x14ac:dyDescent="0.25">
      <c r="B7" s="4" t="s">
        <v>3</v>
      </c>
      <c r="C7" s="6" t="s">
        <v>61</v>
      </c>
      <c r="D7" s="6"/>
      <c r="E7" s="6"/>
      <c r="G7" s="18"/>
      <c r="H7" s="22" t="s">
        <v>85</v>
      </c>
      <c r="J7" t="s">
        <v>85</v>
      </c>
      <c r="L7" t="s">
        <v>104</v>
      </c>
      <c r="N7" s="40"/>
      <c r="O7" s="40"/>
      <c r="P7" s="18"/>
      <c r="Q7" s="18" t="s">
        <v>141</v>
      </c>
      <c r="R7" s="18"/>
      <c r="S7" s="18"/>
      <c r="T7" s="18"/>
      <c r="U7" s="18"/>
      <c r="V7" s="18"/>
      <c r="W7" s="18"/>
      <c r="X7" s="18"/>
      <c r="Y7" s="18"/>
      <c r="Z7" s="18"/>
    </row>
    <row r="8" spans="1:26" ht="18" x14ac:dyDescent="0.25">
      <c r="A8">
        <v>100</v>
      </c>
      <c r="B8" s="4" t="s">
        <v>5</v>
      </c>
      <c r="C8" s="7" t="s">
        <v>58</v>
      </c>
      <c r="D8" s="6" t="s">
        <v>60</v>
      </c>
      <c r="E8" s="6"/>
      <c r="G8" s="18"/>
      <c r="H8" s="22"/>
      <c r="J8" t="s">
        <v>85</v>
      </c>
      <c r="K8" t="s">
        <v>88</v>
      </c>
      <c r="N8" s="40"/>
      <c r="O8" s="40"/>
      <c r="P8" s="18"/>
      <c r="Q8" s="18" t="s">
        <v>142</v>
      </c>
      <c r="R8" s="18"/>
      <c r="S8" s="18"/>
      <c r="T8" s="18"/>
      <c r="U8" s="18"/>
      <c r="V8" s="18"/>
      <c r="W8" s="18"/>
      <c r="X8" s="18"/>
      <c r="Y8" s="18"/>
      <c r="Z8" s="18"/>
    </row>
    <row r="9" spans="1:26" ht="18" x14ac:dyDescent="0.25">
      <c r="A9">
        <v>100</v>
      </c>
      <c r="B9" s="4" t="s">
        <v>7</v>
      </c>
      <c r="C9" s="6"/>
      <c r="D9" s="6"/>
      <c r="E9" s="6" t="s">
        <v>70</v>
      </c>
      <c r="G9" s="18" t="s">
        <v>74</v>
      </c>
      <c r="H9" s="22"/>
      <c r="J9" t="s">
        <v>85</v>
      </c>
      <c r="K9" t="s">
        <v>88</v>
      </c>
      <c r="N9" s="40"/>
      <c r="O9" s="40"/>
      <c r="P9" s="18"/>
      <c r="Q9" s="18" t="s">
        <v>141</v>
      </c>
      <c r="R9" s="18"/>
      <c r="S9" s="18"/>
      <c r="T9" s="18"/>
      <c r="U9" s="18"/>
      <c r="V9" s="18"/>
      <c r="W9" s="18"/>
      <c r="X9" s="18"/>
      <c r="Y9" s="18"/>
      <c r="Z9" s="18"/>
    </row>
    <row r="10" spans="1:26" ht="18" x14ac:dyDescent="0.25">
      <c r="B10" s="4" t="s">
        <v>9</v>
      </c>
      <c r="C10" s="6"/>
      <c r="D10" s="6"/>
      <c r="E10" s="6"/>
      <c r="G10" s="18"/>
      <c r="H10" s="22" t="s">
        <v>77</v>
      </c>
      <c r="I10" s="18" t="s">
        <v>79</v>
      </c>
      <c r="J10" s="18" t="s">
        <v>86</v>
      </c>
      <c r="L10" t="s">
        <v>105</v>
      </c>
      <c r="N10" s="18"/>
      <c r="O10" s="18"/>
      <c r="P10" s="18"/>
      <c r="Q10" s="18" t="s">
        <v>141</v>
      </c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8" x14ac:dyDescent="0.25">
      <c r="B11" s="4" t="s">
        <v>11</v>
      </c>
      <c r="C11" s="6"/>
      <c r="D11" s="6"/>
      <c r="E11" s="6"/>
      <c r="F11" s="3"/>
      <c r="G11" s="18"/>
      <c r="H11" s="22"/>
      <c r="N11" s="18"/>
      <c r="O11" s="18"/>
      <c r="P11" s="18"/>
      <c r="Q11" s="18" t="s">
        <v>141</v>
      </c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8" x14ac:dyDescent="0.25">
      <c r="B12" s="4" t="s">
        <v>13</v>
      </c>
      <c r="C12" s="6"/>
      <c r="D12" s="6"/>
      <c r="E12" s="6"/>
      <c r="F12" s="3"/>
      <c r="G12" s="18" t="s">
        <v>74</v>
      </c>
      <c r="H12" s="22"/>
      <c r="N12" s="18" t="s">
        <v>127</v>
      </c>
      <c r="O12" s="18" t="s">
        <v>128</v>
      </c>
      <c r="P12" s="18"/>
      <c r="Q12" s="18" t="s">
        <v>141</v>
      </c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8" x14ac:dyDescent="0.25">
      <c r="A13">
        <v>100</v>
      </c>
      <c r="B13" s="4" t="s">
        <v>15</v>
      </c>
      <c r="C13" s="6" t="s">
        <v>59</v>
      </c>
      <c r="D13" s="6" t="s">
        <v>65</v>
      </c>
      <c r="E13" s="6" t="s">
        <v>75</v>
      </c>
      <c r="F13" s="3"/>
      <c r="G13" s="18" t="s">
        <v>74</v>
      </c>
      <c r="H13" s="22"/>
      <c r="J13" t="s">
        <v>89</v>
      </c>
      <c r="K13" t="s">
        <v>88</v>
      </c>
      <c r="L13" t="s">
        <v>106</v>
      </c>
      <c r="N13" s="18"/>
      <c r="O13" s="18"/>
      <c r="P13" s="18"/>
      <c r="Q13" s="18" t="s">
        <v>142</v>
      </c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8" x14ac:dyDescent="0.25">
      <c r="B14" s="4" t="s">
        <v>17</v>
      </c>
      <c r="C14" s="6"/>
      <c r="D14" s="6"/>
      <c r="E14" s="6"/>
      <c r="F14" s="3"/>
      <c r="G14" s="18"/>
      <c r="H14" s="22"/>
      <c r="L14" t="s">
        <v>108</v>
      </c>
      <c r="N14" s="18" t="s">
        <v>127</v>
      </c>
      <c r="O14" s="40"/>
      <c r="P14" s="18" t="s">
        <v>133</v>
      </c>
      <c r="Q14" s="18" t="s">
        <v>142</v>
      </c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8" x14ac:dyDescent="0.25">
      <c r="A15">
        <v>100</v>
      </c>
      <c r="B15" s="4" t="s">
        <v>19</v>
      </c>
      <c r="C15" s="6"/>
      <c r="D15" s="6"/>
      <c r="E15" s="6"/>
      <c r="F15" s="3"/>
      <c r="H15" s="22" t="s">
        <v>85</v>
      </c>
      <c r="K15" t="s">
        <v>88</v>
      </c>
      <c r="L15" t="s">
        <v>104</v>
      </c>
      <c r="N15" s="40"/>
      <c r="O15" s="40"/>
      <c r="P15" s="18"/>
      <c r="Q15" s="18" t="s">
        <v>142</v>
      </c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8" x14ac:dyDescent="0.25">
      <c r="B16" s="4" t="s">
        <v>21</v>
      </c>
      <c r="C16" s="6"/>
      <c r="D16" s="6"/>
      <c r="E16" s="6"/>
      <c r="G16" s="18"/>
      <c r="H16" s="22"/>
      <c r="L16" t="s">
        <v>105</v>
      </c>
      <c r="M16" t="s">
        <v>113</v>
      </c>
      <c r="N16" s="18"/>
      <c r="O16" s="18"/>
      <c r="P16" s="18"/>
      <c r="Q16" s="18" t="s">
        <v>141</v>
      </c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8" x14ac:dyDescent="0.25">
      <c r="A17">
        <v>100</v>
      </c>
      <c r="B17" s="4" t="s">
        <v>23</v>
      </c>
      <c r="C17" s="6"/>
      <c r="D17" s="6"/>
      <c r="E17" s="6"/>
      <c r="G17" s="18" t="s">
        <v>74</v>
      </c>
      <c r="H17" s="22"/>
      <c r="I17" s="18" t="s">
        <v>80</v>
      </c>
      <c r="J17" t="s">
        <v>84</v>
      </c>
      <c r="K17" t="s">
        <v>88</v>
      </c>
      <c r="L17" t="s">
        <v>107</v>
      </c>
      <c r="N17" s="40"/>
      <c r="O17" s="40"/>
      <c r="P17" s="18" t="s">
        <v>127</v>
      </c>
      <c r="Q17" s="18" t="s">
        <v>141</v>
      </c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8" x14ac:dyDescent="0.25">
      <c r="A18">
        <v>100</v>
      </c>
      <c r="B18" s="4" t="s">
        <v>25</v>
      </c>
      <c r="C18" s="6"/>
      <c r="D18" s="6"/>
      <c r="E18" s="6"/>
      <c r="G18" s="18" t="s">
        <v>74</v>
      </c>
      <c r="H18" s="23"/>
      <c r="K18" t="s">
        <v>88</v>
      </c>
      <c r="L18" t="s">
        <v>105</v>
      </c>
      <c r="N18" s="18"/>
      <c r="O18" s="18"/>
      <c r="P18" s="18"/>
      <c r="Q18" s="18" t="s">
        <v>141</v>
      </c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8" x14ac:dyDescent="0.25">
      <c r="B19" s="4" t="s">
        <v>27</v>
      </c>
      <c r="C19" s="6" t="s">
        <v>61</v>
      </c>
      <c r="D19" s="6"/>
      <c r="E19" s="6"/>
      <c r="G19" s="18" t="s">
        <v>74</v>
      </c>
      <c r="H19" s="22"/>
      <c r="L19" t="s">
        <v>109</v>
      </c>
      <c r="N19" s="40"/>
      <c r="O19" s="18" t="s">
        <v>129</v>
      </c>
      <c r="P19" s="18"/>
      <c r="Q19" s="18" t="s">
        <v>141</v>
      </c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8" x14ac:dyDescent="0.25">
      <c r="A20">
        <v>100</v>
      </c>
      <c r="B20" s="4" t="s">
        <v>29</v>
      </c>
      <c r="C20" s="6"/>
      <c r="D20" s="6"/>
      <c r="E20" s="6"/>
      <c r="G20" s="18"/>
      <c r="H20" s="22"/>
      <c r="K20" t="s">
        <v>88</v>
      </c>
      <c r="L20" t="s">
        <v>107</v>
      </c>
      <c r="M20" t="s">
        <v>113</v>
      </c>
      <c r="N20" s="18"/>
      <c r="O20" s="18"/>
      <c r="P20" s="18"/>
      <c r="Q20" s="18" t="s">
        <v>141</v>
      </c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8" x14ac:dyDescent="0.25">
      <c r="B21" s="4" t="s">
        <v>31</v>
      </c>
      <c r="C21" s="6"/>
      <c r="D21" s="6"/>
      <c r="E21" s="6"/>
      <c r="G21" s="18"/>
      <c r="N21" s="18"/>
      <c r="O21" s="40"/>
      <c r="P21" s="45" t="s">
        <v>130</v>
      </c>
      <c r="Q21" s="18" t="s">
        <v>141</v>
      </c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8" x14ac:dyDescent="0.25">
      <c r="A22">
        <v>100</v>
      </c>
      <c r="B22" s="4" t="s">
        <v>33</v>
      </c>
      <c r="C22" s="6"/>
      <c r="D22" s="6"/>
      <c r="E22" s="6"/>
      <c r="G22" s="18"/>
      <c r="H22" s="22"/>
      <c r="J22" t="s">
        <v>85</v>
      </c>
      <c r="K22" t="s">
        <v>88</v>
      </c>
      <c r="L22" t="s">
        <v>103</v>
      </c>
      <c r="N22" s="40"/>
      <c r="O22" s="18"/>
      <c r="P22" s="18"/>
      <c r="Q22" s="18" t="s">
        <v>141</v>
      </c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8" x14ac:dyDescent="0.25">
      <c r="B23" s="4" t="s">
        <v>35</v>
      </c>
      <c r="C23" s="6" t="s">
        <v>61</v>
      </c>
      <c r="D23" s="6" t="s">
        <v>66</v>
      </c>
      <c r="E23" s="6" t="s">
        <v>70</v>
      </c>
      <c r="G23" s="18" t="s">
        <v>74</v>
      </c>
      <c r="H23" s="22"/>
      <c r="N23" s="18" t="s">
        <v>127</v>
      </c>
      <c r="O23" s="40"/>
      <c r="P23" s="18"/>
      <c r="Q23" s="18" t="s">
        <v>141</v>
      </c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8" x14ac:dyDescent="0.25">
      <c r="A24">
        <v>100</v>
      </c>
      <c r="B24" s="4" t="s">
        <v>37</v>
      </c>
      <c r="C24" s="6"/>
      <c r="D24" s="6"/>
      <c r="E24" s="6"/>
      <c r="G24" s="18" t="s">
        <v>74</v>
      </c>
      <c r="H24" s="22" t="s">
        <v>77</v>
      </c>
      <c r="J24" t="s">
        <v>84</v>
      </c>
      <c r="K24" t="s">
        <v>88</v>
      </c>
      <c r="L24" t="s">
        <v>105</v>
      </c>
      <c r="N24" s="18"/>
      <c r="O24" s="18"/>
      <c r="P24" s="45" t="s">
        <v>130</v>
      </c>
      <c r="Q24" s="18" t="s">
        <v>141</v>
      </c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8" x14ac:dyDescent="0.25">
      <c r="B25" s="4" t="s">
        <v>39</v>
      </c>
      <c r="C25" s="6"/>
      <c r="D25" s="6"/>
      <c r="E25" s="6"/>
      <c r="G25" s="18"/>
      <c r="H25" s="22" t="s">
        <v>77</v>
      </c>
      <c r="N25" s="43"/>
      <c r="O25" s="18" t="s">
        <v>130</v>
      </c>
      <c r="P25" s="18" t="s">
        <v>127</v>
      </c>
      <c r="Q25" s="18" t="s">
        <v>141</v>
      </c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8" x14ac:dyDescent="0.25">
      <c r="B26" s="4" t="s">
        <v>41</v>
      </c>
      <c r="C26" s="6"/>
      <c r="D26" s="6"/>
      <c r="E26" s="6"/>
      <c r="G26" s="18" t="s">
        <v>74</v>
      </c>
      <c r="H26" s="22"/>
      <c r="L26" t="s">
        <v>103</v>
      </c>
      <c r="N26" s="18"/>
      <c r="O26" s="18"/>
      <c r="P26" s="18"/>
      <c r="Q26" s="18" t="s">
        <v>142</v>
      </c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8" x14ac:dyDescent="0.25">
      <c r="B27" s="4" t="s">
        <v>43</v>
      </c>
      <c r="C27" s="6"/>
      <c r="D27" s="6"/>
      <c r="E27" s="6"/>
      <c r="G27" s="18"/>
      <c r="H27" s="22"/>
      <c r="L27" t="s">
        <v>110</v>
      </c>
      <c r="N27" s="40"/>
      <c r="O27" s="18"/>
      <c r="P27" s="18"/>
      <c r="Q27" s="18" t="s">
        <v>141</v>
      </c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8" x14ac:dyDescent="0.25">
      <c r="B28" s="4" t="s">
        <v>45</v>
      </c>
      <c r="C28" s="6"/>
      <c r="D28" s="6" t="s">
        <v>66</v>
      </c>
      <c r="E28" s="6"/>
      <c r="G28" s="18" t="s">
        <v>74</v>
      </c>
      <c r="H28" s="22" t="s">
        <v>87</v>
      </c>
      <c r="I28" s="18" t="s">
        <v>81</v>
      </c>
      <c r="J28" t="s">
        <v>85</v>
      </c>
      <c r="L28" t="s">
        <v>111</v>
      </c>
      <c r="N28" s="18" t="s">
        <v>131</v>
      </c>
      <c r="O28" s="40"/>
      <c r="P28" s="18"/>
      <c r="Q28" s="18" t="s">
        <v>141</v>
      </c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8" x14ac:dyDescent="0.25">
      <c r="A29">
        <v>100</v>
      </c>
      <c r="B29" s="4" t="s">
        <v>47</v>
      </c>
      <c r="C29" s="6"/>
      <c r="D29" s="6"/>
      <c r="E29" s="6"/>
      <c r="G29" s="18"/>
      <c r="H29" s="22"/>
      <c r="K29" t="s">
        <v>88</v>
      </c>
      <c r="L29" t="s">
        <v>107</v>
      </c>
      <c r="N29" s="40"/>
      <c r="O29" s="40"/>
      <c r="P29" s="45" t="s">
        <v>130</v>
      </c>
      <c r="Q29" s="18" t="s">
        <v>141</v>
      </c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8" x14ac:dyDescent="0.25">
      <c r="A30">
        <v>100</v>
      </c>
      <c r="B30" s="4" t="s">
        <v>49</v>
      </c>
      <c r="C30" s="6" t="s">
        <v>59</v>
      </c>
      <c r="D30" s="6" t="s">
        <v>66</v>
      </c>
      <c r="E30" s="6"/>
      <c r="G30" s="18" t="s">
        <v>74</v>
      </c>
      <c r="H30" s="22"/>
      <c r="K30" t="s">
        <v>88</v>
      </c>
      <c r="L30" t="s">
        <v>104</v>
      </c>
      <c r="M30" t="s">
        <v>113</v>
      </c>
      <c r="N30" s="18"/>
      <c r="O30" s="18" t="s">
        <v>130</v>
      </c>
      <c r="P30" s="18" t="s">
        <v>134</v>
      </c>
      <c r="Q30" s="18" t="s">
        <v>142</v>
      </c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8" x14ac:dyDescent="0.25">
      <c r="B31" s="4" t="s">
        <v>51</v>
      </c>
      <c r="C31" s="6"/>
      <c r="D31" s="6"/>
      <c r="E31" s="6"/>
      <c r="G31" s="18"/>
      <c r="H31" s="22" t="s">
        <v>77</v>
      </c>
      <c r="N31" s="18"/>
      <c r="O31" s="18"/>
      <c r="P31" s="18" t="s">
        <v>135</v>
      </c>
      <c r="Q31" s="18" t="s">
        <v>141</v>
      </c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8" x14ac:dyDescent="0.25">
      <c r="B32" s="4" t="s">
        <v>53</v>
      </c>
      <c r="C32" s="6" t="s">
        <v>59</v>
      </c>
      <c r="D32" s="6"/>
      <c r="E32" s="6"/>
      <c r="G32" s="18" t="s">
        <v>74</v>
      </c>
      <c r="H32" s="22" t="s">
        <v>77</v>
      </c>
      <c r="M32" t="s">
        <v>113</v>
      </c>
      <c r="N32" s="43" t="s">
        <v>132</v>
      </c>
      <c r="O32" s="18"/>
      <c r="P32" s="45" t="s">
        <v>130</v>
      </c>
      <c r="Q32" s="18" t="s">
        <v>141</v>
      </c>
      <c r="R32" s="18"/>
      <c r="S32" s="18"/>
      <c r="T32" s="18"/>
      <c r="U32" s="18"/>
      <c r="V32" s="18"/>
      <c r="W32" s="18"/>
      <c r="X32" s="18"/>
      <c r="Y32" s="18"/>
      <c r="Z32" s="18"/>
    </row>
    <row r="33" spans="2:26" ht="18" x14ac:dyDescent="0.25">
      <c r="B33" s="4" t="s">
        <v>55</v>
      </c>
      <c r="C33" s="6"/>
      <c r="D33" s="6"/>
      <c r="E33" s="6"/>
      <c r="G33" s="18" t="s">
        <v>74</v>
      </c>
      <c r="H33" s="22"/>
      <c r="J33" t="s">
        <v>84</v>
      </c>
      <c r="L33" t="s">
        <v>105</v>
      </c>
      <c r="N33" s="40"/>
      <c r="O33" s="18" t="s">
        <v>130</v>
      </c>
      <c r="P33" s="18"/>
      <c r="Q33" s="18" t="s">
        <v>141</v>
      </c>
      <c r="R33" s="18"/>
      <c r="S33" s="18"/>
      <c r="T33" s="18"/>
      <c r="U33" s="18"/>
      <c r="V33" s="18"/>
      <c r="W33" s="18"/>
      <c r="X33" s="18"/>
      <c r="Y33" s="18"/>
      <c r="Z33" s="18"/>
    </row>
    <row r="34" spans="2:26" ht="18" x14ac:dyDescent="0.25">
      <c r="B34" s="4" t="s">
        <v>57</v>
      </c>
      <c r="C34" s="6"/>
      <c r="D34" s="6"/>
      <c r="E34" s="6"/>
      <c r="G34" s="18" t="s">
        <v>74</v>
      </c>
      <c r="H34" s="22"/>
      <c r="N34" s="18"/>
      <c r="O34" s="18"/>
      <c r="P34" s="18" t="s">
        <v>135</v>
      </c>
      <c r="Q34" s="18" t="s">
        <v>141</v>
      </c>
      <c r="R34" s="18"/>
      <c r="S34" s="18"/>
      <c r="T34" s="18"/>
      <c r="U34" s="18"/>
      <c r="V34" s="18"/>
      <c r="W34" s="18"/>
      <c r="X34" s="18"/>
      <c r="Y34" s="18"/>
      <c r="Z34" s="18"/>
    </row>
  </sheetData>
  <mergeCells count="1">
    <mergeCell ref="B3:D3"/>
  </mergeCells>
  <phoneticPr fontId="1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7BE76-8003-4AD8-A9F4-21AC83B2B18C}">
  <dimension ref="B1:U34"/>
  <sheetViews>
    <sheetView workbookViewId="0">
      <selection activeCell="C1" sqref="C1:R1048576"/>
    </sheetView>
  </sheetViews>
  <sheetFormatPr defaultColWidth="9.140625" defaultRowHeight="16.5" x14ac:dyDescent="0.3"/>
  <cols>
    <col min="1" max="1" width="9.140625" style="1"/>
    <col min="2" max="2" width="16.42578125" style="1" bestFit="1" customWidth="1"/>
    <col min="3" max="3" width="16.42578125" style="1" customWidth="1"/>
    <col min="4" max="4" width="7" style="1" customWidth="1"/>
    <col min="5" max="15" width="9.42578125" style="1" customWidth="1"/>
    <col min="16" max="16" width="24.28515625" style="1" bestFit="1" customWidth="1"/>
    <col min="17" max="17" width="87.85546875" style="1" customWidth="1"/>
    <col min="18" max="18" width="24" style="1" bestFit="1" customWidth="1"/>
    <col min="19" max="16384" width="9.140625" style="1"/>
  </cols>
  <sheetData>
    <row r="1" spans="2:18" x14ac:dyDescent="0.3">
      <c r="P1" s="12" t="s">
        <v>122</v>
      </c>
    </row>
    <row r="2" spans="2:18" ht="29.25" x14ac:dyDescent="0.35">
      <c r="B2" s="47" t="s">
        <v>123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2:18" ht="12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8" ht="20.25" x14ac:dyDescent="0.3">
      <c r="B4" s="9" t="s">
        <v>62</v>
      </c>
      <c r="C4" s="9"/>
      <c r="D4" s="9" t="s">
        <v>67</v>
      </c>
      <c r="E4" s="9" t="s">
        <v>68</v>
      </c>
      <c r="F4" s="9" t="s">
        <v>69</v>
      </c>
      <c r="G4" s="9" t="s">
        <v>72</v>
      </c>
      <c r="H4" s="9" t="s">
        <v>76</v>
      </c>
      <c r="I4" s="9" t="s">
        <v>78</v>
      </c>
      <c r="J4" s="9" t="s">
        <v>82</v>
      </c>
      <c r="K4" s="9" t="s">
        <v>83</v>
      </c>
      <c r="L4" s="9" t="s">
        <v>91</v>
      </c>
      <c r="M4" s="9" t="s">
        <v>102</v>
      </c>
      <c r="N4" s="9" t="s">
        <v>112</v>
      </c>
      <c r="O4" s="9" t="s">
        <v>90</v>
      </c>
      <c r="P4" s="9" t="s">
        <v>63</v>
      </c>
      <c r="Q4" s="9"/>
    </row>
    <row r="5" spans="2:18" ht="18.75" x14ac:dyDescent="0.3">
      <c r="B5" s="26" t="s">
        <v>1</v>
      </c>
      <c r="C5" s="2" t="s">
        <v>0</v>
      </c>
      <c r="D5" s="14"/>
      <c r="E5" s="14"/>
      <c r="F5" s="14"/>
      <c r="G5" s="14">
        <v>100</v>
      </c>
      <c r="H5" s="14"/>
      <c r="I5" s="14"/>
      <c r="J5" s="14">
        <v>50</v>
      </c>
      <c r="K5" s="14"/>
      <c r="L5" s="14"/>
      <c r="M5" s="14">
        <v>100</v>
      </c>
      <c r="N5" s="14"/>
      <c r="O5" s="24"/>
      <c r="P5" s="15">
        <f>SUM(D5:N5)-O5</f>
        <v>250</v>
      </c>
    </row>
    <row r="6" spans="2:18" ht="18.75" x14ac:dyDescent="0.3">
      <c r="B6" s="26" t="s">
        <v>3</v>
      </c>
      <c r="C6" s="2" t="s">
        <v>2</v>
      </c>
      <c r="D6" s="14">
        <v>100</v>
      </c>
      <c r="E6" s="14"/>
      <c r="F6" s="14"/>
      <c r="G6" s="14"/>
      <c r="H6" s="14">
        <v>50</v>
      </c>
      <c r="I6" s="14"/>
      <c r="J6" s="14">
        <v>50</v>
      </c>
      <c r="K6" s="14"/>
      <c r="L6" s="14"/>
      <c r="M6" s="14">
        <v>100</v>
      </c>
      <c r="N6" s="14"/>
      <c r="O6" s="24">
        <v>200</v>
      </c>
      <c r="P6" s="15">
        <f t="shared" ref="P6:P33" si="0">SUM(D6:N6)-O6</f>
        <v>100</v>
      </c>
    </row>
    <row r="7" spans="2:18" ht="18.75" x14ac:dyDescent="0.3">
      <c r="B7" s="26" t="s">
        <v>5</v>
      </c>
      <c r="C7" s="2" t="s">
        <v>4</v>
      </c>
      <c r="D7" s="14">
        <v>100</v>
      </c>
      <c r="E7" s="14">
        <v>100</v>
      </c>
      <c r="F7" s="14"/>
      <c r="G7" s="14"/>
      <c r="H7" s="14"/>
      <c r="I7" s="14"/>
      <c r="J7" s="14">
        <v>50</v>
      </c>
      <c r="K7" s="14">
        <v>100</v>
      </c>
      <c r="L7" s="14">
        <v>50</v>
      </c>
      <c r="M7" s="14"/>
      <c r="N7" s="14"/>
      <c r="O7" s="24">
        <v>350</v>
      </c>
      <c r="P7" s="15">
        <f t="shared" si="0"/>
        <v>50</v>
      </c>
    </row>
    <row r="8" spans="2:18" ht="18.75" x14ac:dyDescent="0.3">
      <c r="B8" s="26" t="s">
        <v>7</v>
      </c>
      <c r="C8" s="2" t="s">
        <v>6</v>
      </c>
      <c r="D8" s="14"/>
      <c r="E8" s="14"/>
      <c r="F8" s="14">
        <v>100</v>
      </c>
      <c r="G8" s="14">
        <v>100</v>
      </c>
      <c r="H8" s="14"/>
      <c r="I8" s="14"/>
      <c r="J8" s="14">
        <v>50</v>
      </c>
      <c r="K8" s="14">
        <v>100</v>
      </c>
      <c r="L8" s="14"/>
      <c r="M8" s="14"/>
      <c r="N8" s="14"/>
      <c r="O8" s="24">
        <f>200+150</f>
        <v>350</v>
      </c>
      <c r="P8" s="15">
        <f t="shared" si="0"/>
        <v>0</v>
      </c>
    </row>
    <row r="9" spans="2:18" ht="18.75" x14ac:dyDescent="0.3">
      <c r="B9" s="26" t="s">
        <v>9</v>
      </c>
      <c r="C9" s="2" t="s">
        <v>8</v>
      </c>
      <c r="D9" s="14"/>
      <c r="E9" s="14"/>
      <c r="F9" s="14"/>
      <c r="G9" s="14"/>
      <c r="H9" s="14">
        <v>50</v>
      </c>
      <c r="I9" s="14">
        <v>50</v>
      </c>
      <c r="J9" s="14">
        <v>50</v>
      </c>
      <c r="K9" s="14"/>
      <c r="L9" s="14"/>
      <c r="M9" s="14">
        <v>50</v>
      </c>
      <c r="N9" s="14"/>
      <c r="O9" s="24"/>
      <c r="P9" s="15">
        <f t="shared" si="0"/>
        <v>200</v>
      </c>
    </row>
    <row r="10" spans="2:18" ht="18.75" x14ac:dyDescent="0.3">
      <c r="B10" s="26" t="s">
        <v>11</v>
      </c>
      <c r="C10" s="2" t="s">
        <v>10</v>
      </c>
      <c r="D10" s="14"/>
      <c r="E10" s="14"/>
      <c r="F10" s="14"/>
      <c r="G10" s="14"/>
      <c r="H10" s="14"/>
      <c r="I10" s="14"/>
      <c r="J10" s="14"/>
      <c r="K10" s="14"/>
      <c r="L10" s="14">
        <v>100</v>
      </c>
      <c r="M10" s="14"/>
      <c r="N10" s="14"/>
      <c r="O10" s="24"/>
      <c r="P10" s="15">
        <f t="shared" si="0"/>
        <v>100</v>
      </c>
    </row>
    <row r="11" spans="2:18" ht="18.75" x14ac:dyDescent="0.3">
      <c r="B11" s="26" t="s">
        <v>13</v>
      </c>
      <c r="C11" s="2" t="s">
        <v>12</v>
      </c>
      <c r="D11" s="14">
        <v>100</v>
      </c>
      <c r="E11" s="14"/>
      <c r="F11" s="14"/>
      <c r="G11" s="14">
        <v>100</v>
      </c>
      <c r="H11" s="14"/>
      <c r="I11" s="14"/>
      <c r="J11" s="14"/>
      <c r="K11" s="14"/>
      <c r="L11" s="14"/>
      <c r="M11" s="14"/>
      <c r="N11" s="14"/>
      <c r="O11" s="24"/>
      <c r="P11" s="15">
        <f t="shared" si="0"/>
        <v>200</v>
      </c>
      <c r="R11" s="1" t="s">
        <v>116</v>
      </c>
    </row>
    <row r="12" spans="2:18" ht="18.75" x14ac:dyDescent="0.3">
      <c r="B12" s="26" t="s">
        <v>15</v>
      </c>
      <c r="C12" s="2" t="s">
        <v>14</v>
      </c>
      <c r="D12" s="14">
        <v>100</v>
      </c>
      <c r="E12" s="14">
        <v>100</v>
      </c>
      <c r="F12" s="14">
        <f>100+350</f>
        <v>450</v>
      </c>
      <c r="G12" s="14">
        <v>100</v>
      </c>
      <c r="H12" s="14"/>
      <c r="I12" s="14"/>
      <c r="J12" s="14">
        <v>100</v>
      </c>
      <c r="K12" s="14">
        <v>100</v>
      </c>
      <c r="L12" s="14">
        <v>150</v>
      </c>
      <c r="M12" s="14">
        <v>50</v>
      </c>
      <c r="N12" s="14"/>
      <c r="O12" s="24">
        <f>350+750</f>
        <v>1100</v>
      </c>
      <c r="P12" s="15">
        <f t="shared" si="0"/>
        <v>50</v>
      </c>
      <c r="Q12" s="3" t="s">
        <v>99</v>
      </c>
    </row>
    <row r="13" spans="2:18" ht="18.75" x14ac:dyDescent="0.3">
      <c r="B13" s="2" t="s">
        <v>17</v>
      </c>
      <c r="C13" s="2" t="s">
        <v>16</v>
      </c>
      <c r="D13" s="14"/>
      <c r="E13" s="14"/>
      <c r="F13" s="14"/>
      <c r="G13" s="14"/>
      <c r="H13" s="14"/>
      <c r="I13" s="14"/>
      <c r="J13" s="14"/>
      <c r="K13" s="14"/>
      <c r="L13" s="14"/>
      <c r="M13" s="14">
        <v>100</v>
      </c>
      <c r="N13" s="14"/>
      <c r="O13" s="24"/>
      <c r="P13" s="15">
        <f t="shared" si="0"/>
        <v>100</v>
      </c>
    </row>
    <row r="14" spans="2:18" ht="18.75" x14ac:dyDescent="0.3">
      <c r="B14" s="26" t="s">
        <v>19</v>
      </c>
      <c r="C14" s="2" t="s">
        <v>18</v>
      </c>
      <c r="D14" s="14"/>
      <c r="E14" s="14"/>
      <c r="F14" s="14"/>
      <c r="G14" s="14"/>
      <c r="H14" s="14">
        <v>50</v>
      </c>
      <c r="I14" s="14"/>
      <c r="J14" s="14"/>
      <c r="K14" s="14">
        <v>100</v>
      </c>
      <c r="L14" s="14">
        <v>50</v>
      </c>
      <c r="M14" s="14">
        <v>100</v>
      </c>
      <c r="N14" s="14"/>
      <c r="O14" s="24">
        <v>200</v>
      </c>
      <c r="P14" s="15">
        <f t="shared" si="0"/>
        <v>100</v>
      </c>
    </row>
    <row r="15" spans="2:18" ht="18.75" x14ac:dyDescent="0.3">
      <c r="B15" s="2" t="s">
        <v>21</v>
      </c>
      <c r="C15" s="2" t="s">
        <v>20</v>
      </c>
      <c r="D15" s="14"/>
      <c r="E15" s="14"/>
      <c r="F15" s="14"/>
      <c r="G15" s="14"/>
      <c r="H15" s="14"/>
      <c r="I15" s="14"/>
      <c r="J15" s="14"/>
      <c r="K15" s="14"/>
      <c r="L15" s="14"/>
      <c r="M15" s="14">
        <v>50</v>
      </c>
      <c r="N15" s="14">
        <v>50</v>
      </c>
      <c r="O15" s="24"/>
      <c r="P15" s="15">
        <f t="shared" si="0"/>
        <v>100</v>
      </c>
    </row>
    <row r="16" spans="2:18" ht="18.75" x14ac:dyDescent="0.3">
      <c r="B16" s="26" t="s">
        <v>23</v>
      </c>
      <c r="C16" s="2" t="s">
        <v>22</v>
      </c>
      <c r="D16" s="14"/>
      <c r="E16" s="14"/>
      <c r="F16" s="14"/>
      <c r="G16" s="14"/>
      <c r="H16" s="14"/>
      <c r="I16" s="14">
        <v>150</v>
      </c>
      <c r="J16" s="14">
        <v>50</v>
      </c>
      <c r="K16" s="14">
        <v>100</v>
      </c>
      <c r="L16" s="14"/>
      <c r="M16" s="14">
        <v>100</v>
      </c>
      <c r="N16" s="14"/>
      <c r="O16" s="24">
        <v>300</v>
      </c>
      <c r="P16" s="15">
        <f t="shared" si="0"/>
        <v>100</v>
      </c>
      <c r="Q16" s="1" t="s">
        <v>98</v>
      </c>
    </row>
    <row r="17" spans="2:21" ht="18.75" x14ac:dyDescent="0.3">
      <c r="B17" s="26" t="s">
        <v>25</v>
      </c>
      <c r="C17" s="2" t="s">
        <v>24</v>
      </c>
      <c r="D17" s="14"/>
      <c r="E17" s="14"/>
      <c r="F17" s="14"/>
      <c r="G17" s="14">
        <v>100</v>
      </c>
      <c r="H17" s="14"/>
      <c r="I17" s="14"/>
      <c r="J17" s="14"/>
      <c r="K17" s="14">
        <v>100</v>
      </c>
      <c r="L17" s="14"/>
      <c r="M17" s="14">
        <v>50</v>
      </c>
      <c r="N17" s="14"/>
      <c r="O17" s="24">
        <v>150</v>
      </c>
      <c r="P17" s="15">
        <f t="shared" si="0"/>
        <v>100</v>
      </c>
      <c r="R17" s="33" t="s">
        <v>117</v>
      </c>
    </row>
    <row r="18" spans="2:21" ht="18.75" x14ac:dyDescent="0.3">
      <c r="B18" s="26" t="s">
        <v>27</v>
      </c>
      <c r="C18" s="2" t="s">
        <v>26</v>
      </c>
      <c r="D18" s="14">
        <v>100</v>
      </c>
      <c r="E18" s="14"/>
      <c r="F18" s="14"/>
      <c r="G18" s="14">
        <v>100</v>
      </c>
      <c r="H18" s="14"/>
      <c r="I18" s="14"/>
      <c r="J18" s="14"/>
      <c r="K18" s="14"/>
      <c r="L18" s="14"/>
      <c r="M18" s="14">
        <v>150</v>
      </c>
      <c r="N18" s="14"/>
      <c r="O18" s="24">
        <v>350</v>
      </c>
      <c r="P18" s="15">
        <f t="shared" si="0"/>
        <v>0</v>
      </c>
      <c r="R18" s="28"/>
    </row>
    <row r="19" spans="2:21" ht="18.75" x14ac:dyDescent="0.3">
      <c r="B19" s="26" t="s">
        <v>29</v>
      </c>
      <c r="C19" s="2" t="s">
        <v>28</v>
      </c>
      <c r="D19" s="14"/>
      <c r="E19" s="14"/>
      <c r="F19" s="14"/>
      <c r="G19" s="14"/>
      <c r="H19" s="14"/>
      <c r="I19" s="14"/>
      <c r="J19" s="14"/>
      <c r="K19" s="14">
        <v>100</v>
      </c>
      <c r="L19" s="14"/>
      <c r="M19" s="14">
        <v>100</v>
      </c>
      <c r="N19" s="14">
        <v>50</v>
      </c>
      <c r="O19" s="24"/>
      <c r="P19" s="15">
        <f t="shared" si="0"/>
        <v>250</v>
      </c>
      <c r="R19" s="28"/>
    </row>
    <row r="20" spans="2:21" ht="18.75" x14ac:dyDescent="0.3">
      <c r="B20" s="2" t="s">
        <v>31</v>
      </c>
      <c r="C20" s="2" t="s">
        <v>30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4"/>
      <c r="P20" s="15">
        <f t="shared" si="0"/>
        <v>0</v>
      </c>
      <c r="R20" s="28"/>
    </row>
    <row r="21" spans="2:21" ht="18.75" x14ac:dyDescent="0.3">
      <c r="B21" s="26" t="s">
        <v>33</v>
      </c>
      <c r="C21" s="2" t="s">
        <v>32</v>
      </c>
      <c r="D21" s="14"/>
      <c r="E21" s="14"/>
      <c r="F21" s="14"/>
      <c r="G21" s="14"/>
      <c r="H21" s="14"/>
      <c r="I21" s="14"/>
      <c r="J21" s="14">
        <v>50</v>
      </c>
      <c r="K21" s="14">
        <v>100</v>
      </c>
      <c r="L21" s="14"/>
      <c r="M21" s="14">
        <v>50</v>
      </c>
      <c r="N21" s="14"/>
      <c r="O21" s="24"/>
      <c r="P21" s="15">
        <f t="shared" si="0"/>
        <v>200</v>
      </c>
      <c r="R21" s="28"/>
    </row>
    <row r="22" spans="2:21" s="28" customFormat="1" ht="18.75" x14ac:dyDescent="0.3">
      <c r="B22" s="26" t="s">
        <v>35</v>
      </c>
      <c r="C22" s="27" t="s">
        <v>34</v>
      </c>
      <c r="D22" s="14">
        <v>100</v>
      </c>
      <c r="E22" s="14">
        <v>100</v>
      </c>
      <c r="F22" s="14">
        <v>100</v>
      </c>
      <c r="G22" s="14">
        <v>100</v>
      </c>
      <c r="H22" s="14"/>
      <c r="I22" s="14"/>
      <c r="J22" s="14"/>
      <c r="K22" s="14"/>
      <c r="L22" s="14"/>
      <c r="M22" s="14"/>
      <c r="N22" s="14"/>
      <c r="O22" s="24">
        <v>400</v>
      </c>
      <c r="P22" s="15">
        <f t="shared" si="0"/>
        <v>0</v>
      </c>
    </row>
    <row r="23" spans="2:21" s="28" customFormat="1" ht="18.75" x14ac:dyDescent="0.3">
      <c r="B23" s="26" t="s">
        <v>37</v>
      </c>
      <c r="C23" s="27" t="s">
        <v>36</v>
      </c>
      <c r="D23" s="14"/>
      <c r="E23" s="14"/>
      <c r="F23" s="14"/>
      <c r="G23" s="14">
        <v>100</v>
      </c>
      <c r="H23" s="14">
        <v>50</v>
      </c>
      <c r="I23" s="14"/>
      <c r="J23" s="14">
        <v>50</v>
      </c>
      <c r="K23" s="14">
        <v>100</v>
      </c>
      <c r="L23" s="14"/>
      <c r="M23" s="14">
        <v>50</v>
      </c>
      <c r="N23" s="14"/>
      <c r="O23" s="24">
        <v>300</v>
      </c>
      <c r="P23" s="15">
        <f t="shared" si="0"/>
        <v>50</v>
      </c>
      <c r="Q23" s="1" t="s">
        <v>100</v>
      </c>
    </row>
    <row r="24" spans="2:21" s="28" customFormat="1" ht="18.75" x14ac:dyDescent="0.3">
      <c r="B24" s="26" t="s">
        <v>39</v>
      </c>
      <c r="C24" s="27" t="s">
        <v>38</v>
      </c>
      <c r="D24" s="14"/>
      <c r="E24" s="14"/>
      <c r="F24" s="14"/>
      <c r="G24" s="14"/>
      <c r="H24" s="14">
        <v>50</v>
      </c>
      <c r="I24" s="14"/>
      <c r="J24" s="14"/>
      <c r="K24" s="14"/>
      <c r="L24" s="14">
        <v>100</v>
      </c>
      <c r="M24" s="14"/>
      <c r="N24" s="14"/>
      <c r="O24" s="24"/>
      <c r="P24" s="15">
        <f t="shared" si="0"/>
        <v>150</v>
      </c>
      <c r="Q24" s="3"/>
    </row>
    <row r="25" spans="2:21" s="28" customFormat="1" ht="18.75" x14ac:dyDescent="0.3">
      <c r="B25" s="26" t="s">
        <v>41</v>
      </c>
      <c r="C25" s="27" t="s">
        <v>40</v>
      </c>
      <c r="D25" s="14"/>
      <c r="E25" s="14"/>
      <c r="F25" s="14"/>
      <c r="G25" s="14">
        <v>100</v>
      </c>
      <c r="H25" s="14"/>
      <c r="I25" s="14"/>
      <c r="J25" s="14"/>
      <c r="K25" s="14"/>
      <c r="L25" s="14"/>
      <c r="M25" s="14">
        <v>50</v>
      </c>
      <c r="N25" s="14"/>
      <c r="O25" s="24"/>
      <c r="P25" s="15">
        <f t="shared" si="0"/>
        <v>150</v>
      </c>
      <c r="Q25" s="3"/>
    </row>
    <row r="26" spans="2:21" ht="18.75" x14ac:dyDescent="0.3">
      <c r="B26" s="2" t="s">
        <v>43</v>
      </c>
      <c r="C26" s="2" t="s">
        <v>42</v>
      </c>
      <c r="D26" s="14"/>
      <c r="E26" s="14"/>
      <c r="F26" s="14"/>
      <c r="G26" s="14"/>
      <c r="H26" s="14"/>
      <c r="I26" s="14"/>
      <c r="J26" s="14"/>
      <c r="K26" s="14"/>
      <c r="L26" s="14"/>
      <c r="M26" s="14">
        <v>100</v>
      </c>
      <c r="N26" s="14"/>
      <c r="O26" s="24"/>
      <c r="P26" s="15">
        <f t="shared" si="0"/>
        <v>100</v>
      </c>
      <c r="Q26" s="3"/>
      <c r="R26" s="28"/>
    </row>
    <row r="27" spans="2:21" s="28" customFormat="1" ht="18.75" x14ac:dyDescent="0.3">
      <c r="B27" s="26" t="s">
        <v>45</v>
      </c>
      <c r="C27" s="27" t="s">
        <v>44</v>
      </c>
      <c r="D27" s="14"/>
      <c r="E27" s="14">
        <v>100</v>
      </c>
      <c r="F27" s="14"/>
      <c r="G27" s="14">
        <v>100</v>
      </c>
      <c r="H27" s="14">
        <v>100</v>
      </c>
      <c r="I27" s="14">
        <v>50</v>
      </c>
      <c r="J27" s="14">
        <v>50</v>
      </c>
      <c r="K27" s="14"/>
      <c r="L27" s="14"/>
      <c r="M27" s="14">
        <v>150</v>
      </c>
      <c r="N27" s="14"/>
      <c r="O27" s="24">
        <v>400</v>
      </c>
      <c r="P27" s="15">
        <f t="shared" si="0"/>
        <v>150</v>
      </c>
      <c r="Q27" s="28" t="s">
        <v>101</v>
      </c>
    </row>
    <row r="28" spans="2:21" s="28" customFormat="1" ht="18.75" x14ac:dyDescent="0.3">
      <c r="B28" s="26" t="s">
        <v>47</v>
      </c>
      <c r="C28" s="27" t="s">
        <v>46</v>
      </c>
      <c r="D28" s="14"/>
      <c r="E28" s="14"/>
      <c r="F28" s="14"/>
      <c r="G28" s="14"/>
      <c r="H28" s="14"/>
      <c r="I28" s="14"/>
      <c r="J28" s="14"/>
      <c r="K28" s="14">
        <v>100</v>
      </c>
      <c r="L28" s="14">
        <v>100</v>
      </c>
      <c r="M28" s="14">
        <v>100</v>
      </c>
      <c r="N28" s="14"/>
      <c r="O28" s="24">
        <f>300</f>
        <v>300</v>
      </c>
      <c r="P28" s="15">
        <f t="shared" si="0"/>
        <v>0</v>
      </c>
      <c r="R28" s="33" t="s">
        <v>114</v>
      </c>
      <c r="S28" s="32">
        <f>300-75</f>
        <v>225</v>
      </c>
      <c r="T28" s="32" t="s">
        <v>115</v>
      </c>
      <c r="U28" s="28" t="s">
        <v>121</v>
      </c>
    </row>
    <row r="29" spans="2:21" ht="18.75" x14ac:dyDescent="0.3">
      <c r="B29" s="26" t="s">
        <v>49</v>
      </c>
      <c r="C29" s="2" t="s">
        <v>48</v>
      </c>
      <c r="D29" s="14">
        <v>100</v>
      </c>
      <c r="E29" s="14">
        <v>100</v>
      </c>
      <c r="F29" s="14"/>
      <c r="G29" s="14">
        <v>100</v>
      </c>
      <c r="H29" s="14"/>
      <c r="I29" s="14"/>
      <c r="J29" s="14"/>
      <c r="K29" s="14">
        <v>100</v>
      </c>
      <c r="L29" s="14">
        <v>150</v>
      </c>
      <c r="M29" s="14">
        <v>100</v>
      </c>
      <c r="N29" s="14">
        <v>50</v>
      </c>
      <c r="O29" s="24">
        <f>400+300</f>
        <v>700</v>
      </c>
      <c r="P29" s="15">
        <f t="shared" si="0"/>
        <v>0</v>
      </c>
      <c r="R29" s="33" t="s">
        <v>119</v>
      </c>
    </row>
    <row r="30" spans="2:21" s="28" customFormat="1" ht="18.75" x14ac:dyDescent="0.3">
      <c r="B30" s="26" t="s">
        <v>51</v>
      </c>
      <c r="C30" s="27" t="s">
        <v>50</v>
      </c>
      <c r="D30" s="14"/>
      <c r="E30" s="14"/>
      <c r="F30" s="14"/>
      <c r="G30" s="14"/>
      <c r="H30" s="14">
        <v>50</v>
      </c>
      <c r="I30" s="14"/>
      <c r="J30" s="14"/>
      <c r="K30" s="14"/>
      <c r="L30" s="14"/>
      <c r="M30" s="14"/>
      <c r="N30" s="14"/>
      <c r="O30" s="24">
        <v>50</v>
      </c>
      <c r="P30" s="15">
        <f t="shared" si="0"/>
        <v>0</v>
      </c>
      <c r="Q30" s="34"/>
      <c r="R30" s="34" t="s">
        <v>120</v>
      </c>
    </row>
    <row r="31" spans="2:21" ht="18.75" x14ac:dyDescent="0.3">
      <c r="B31" s="26" t="s">
        <v>53</v>
      </c>
      <c r="C31" s="2" t="s">
        <v>52</v>
      </c>
      <c r="D31" s="14">
        <v>100</v>
      </c>
      <c r="E31" s="14"/>
      <c r="F31" s="14"/>
      <c r="G31" s="14">
        <v>100</v>
      </c>
      <c r="H31" s="14">
        <v>50</v>
      </c>
      <c r="I31" s="14"/>
      <c r="J31" s="14"/>
      <c r="K31" s="14"/>
      <c r="L31" s="14">
        <v>50</v>
      </c>
      <c r="M31" s="14"/>
      <c r="N31" s="14">
        <v>50</v>
      </c>
      <c r="O31" s="24">
        <v>250</v>
      </c>
      <c r="P31" s="15">
        <f t="shared" si="0"/>
        <v>100</v>
      </c>
    </row>
    <row r="32" spans="2:21" s="28" customFormat="1" ht="18.75" x14ac:dyDescent="0.3">
      <c r="B32" s="26" t="s">
        <v>55</v>
      </c>
      <c r="C32" s="27" t="s">
        <v>54</v>
      </c>
      <c r="D32" s="14"/>
      <c r="E32" s="14"/>
      <c r="F32" s="14"/>
      <c r="G32" s="14">
        <v>100</v>
      </c>
      <c r="H32" s="14"/>
      <c r="I32" s="14"/>
      <c r="J32" s="14">
        <v>50</v>
      </c>
      <c r="K32" s="14"/>
      <c r="L32" s="14"/>
      <c r="M32" s="14">
        <v>50</v>
      </c>
      <c r="N32" s="14"/>
      <c r="O32" s="24">
        <v>200</v>
      </c>
      <c r="P32" s="15">
        <f t="shared" si="0"/>
        <v>0</v>
      </c>
      <c r="R32" s="33" t="s">
        <v>118</v>
      </c>
    </row>
    <row r="33" spans="2:16" s="28" customFormat="1" ht="18.75" x14ac:dyDescent="0.3">
      <c r="B33" s="26" t="s">
        <v>57</v>
      </c>
      <c r="C33" s="27" t="s">
        <v>56</v>
      </c>
      <c r="D33" s="29"/>
      <c r="E33" s="14"/>
      <c r="F33" s="14"/>
      <c r="G33" s="14">
        <v>100</v>
      </c>
      <c r="H33" s="14"/>
      <c r="I33" s="14"/>
      <c r="J33" s="14"/>
      <c r="K33" s="14"/>
      <c r="L33" s="14"/>
      <c r="M33" s="14"/>
      <c r="N33" s="14"/>
      <c r="O33" s="24"/>
      <c r="P33" s="15">
        <f t="shared" si="0"/>
        <v>100</v>
      </c>
    </row>
    <row r="34" spans="2:16" s="12" customFormat="1" ht="18.75" x14ac:dyDescent="0.3">
      <c r="D34" s="13">
        <f t="shared" ref="D34:P34" si="1">SUM(D5:D33)</f>
        <v>800</v>
      </c>
      <c r="E34" s="13">
        <f t="shared" si="1"/>
        <v>500</v>
      </c>
      <c r="F34" s="13">
        <f t="shared" si="1"/>
        <v>650</v>
      </c>
      <c r="G34" s="13">
        <f t="shared" si="1"/>
        <v>1400</v>
      </c>
      <c r="H34" s="13">
        <f t="shared" si="1"/>
        <v>450</v>
      </c>
      <c r="I34" s="13">
        <f t="shared" si="1"/>
        <v>250</v>
      </c>
      <c r="J34" s="13">
        <f t="shared" si="1"/>
        <v>600</v>
      </c>
      <c r="K34" s="13">
        <f t="shared" si="1"/>
        <v>1100</v>
      </c>
      <c r="L34" s="13"/>
      <c r="M34" s="13"/>
      <c r="N34" s="13"/>
      <c r="O34" s="25"/>
      <c r="P34" s="16">
        <f t="shared" si="1"/>
        <v>2700</v>
      </c>
    </row>
  </sheetData>
  <mergeCells count="1">
    <mergeCell ref="B2:P2"/>
  </mergeCells>
  <phoneticPr fontId="15" type="noConversion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1FAA2-9D75-47BC-BD22-23B697437FDB}">
  <dimension ref="B1:AO34"/>
  <sheetViews>
    <sheetView tabSelected="1" topLeftCell="B1" workbookViewId="0">
      <pane ySplit="4" topLeftCell="A10" activePane="bottomLeft" state="frozen"/>
      <selection activeCell="C1" sqref="C1"/>
      <selection pane="bottomLeft" activeCell="U1" sqref="U1:W1048576"/>
    </sheetView>
  </sheetViews>
  <sheetFormatPr defaultColWidth="9.140625" defaultRowHeight="16.5" x14ac:dyDescent="0.3"/>
  <cols>
    <col min="1" max="1" width="9.140625" style="1"/>
    <col min="2" max="2" width="16.42578125" style="28" bestFit="1" customWidth="1"/>
    <col min="3" max="4" width="16.42578125" style="1" customWidth="1"/>
    <col min="5" max="5" width="9" style="28" bestFit="1" customWidth="1"/>
    <col min="6" max="7" width="9.42578125" style="1" customWidth="1"/>
    <col min="8" max="8" width="10.28515625" style="1" bestFit="1" customWidth="1"/>
    <col min="9" max="16" width="9.42578125" style="1" hidden="1" customWidth="1"/>
    <col min="17" max="17" width="9.42578125" style="1" customWidth="1"/>
    <col min="18" max="18" width="24.28515625" style="1" bestFit="1" customWidth="1"/>
    <col min="19" max="19" width="87.85546875" style="50" hidden="1" customWidth="1"/>
    <col min="20" max="20" width="24" style="50" customWidth="1"/>
    <col min="21" max="23" width="9.140625" style="50" hidden="1" customWidth="1"/>
    <col min="24" max="25" width="9.140625" style="50" customWidth="1"/>
    <col min="26" max="41" width="9.140625" style="50"/>
    <col min="42" max="16384" width="9.140625" style="1"/>
  </cols>
  <sheetData>
    <row r="1" spans="2:19" x14ac:dyDescent="0.3">
      <c r="R1" s="12" t="s">
        <v>140</v>
      </c>
    </row>
    <row r="2" spans="2:19" ht="29.25" x14ac:dyDescent="0.35">
      <c r="B2" s="47" t="s">
        <v>123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spans="2:19" ht="12" customHeight="1" x14ac:dyDescent="0.3">
      <c r="B3" s="36"/>
      <c r="C3" s="5"/>
      <c r="D3" s="5"/>
      <c r="E3" s="3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9" ht="20.25" x14ac:dyDescent="0.3">
      <c r="B4" s="37" t="s">
        <v>62</v>
      </c>
      <c r="C4" s="9"/>
      <c r="D4" s="9" t="s">
        <v>124</v>
      </c>
      <c r="E4" s="37" t="s">
        <v>67</v>
      </c>
      <c r="F4" s="9" t="s">
        <v>68</v>
      </c>
      <c r="G4" s="9" t="s">
        <v>69</v>
      </c>
      <c r="H4" s="9" t="s">
        <v>71</v>
      </c>
      <c r="I4" s="9" t="s">
        <v>72</v>
      </c>
      <c r="J4" s="9" t="s">
        <v>76</v>
      </c>
      <c r="K4" s="9" t="s">
        <v>78</v>
      </c>
      <c r="L4" s="9" t="s">
        <v>82</v>
      </c>
      <c r="M4" s="9" t="s">
        <v>83</v>
      </c>
      <c r="N4" s="9" t="s">
        <v>91</v>
      </c>
      <c r="O4" s="9" t="s">
        <v>102</v>
      </c>
      <c r="P4" s="9" t="s">
        <v>112</v>
      </c>
      <c r="Q4" s="9" t="s">
        <v>90</v>
      </c>
      <c r="R4" s="9" t="s">
        <v>63</v>
      </c>
      <c r="S4" s="52"/>
    </row>
    <row r="5" spans="2:19" ht="18.75" x14ac:dyDescent="0.3">
      <c r="B5" s="27" t="s">
        <v>1</v>
      </c>
      <c r="C5" s="2" t="s">
        <v>0</v>
      </c>
      <c r="D5" s="14">
        <v>250</v>
      </c>
      <c r="E5" s="39"/>
      <c r="F5" s="42">
        <v>100</v>
      </c>
      <c r="G5" s="14"/>
      <c r="H5" s="14">
        <v>500</v>
      </c>
      <c r="I5" s="14"/>
      <c r="J5" s="14"/>
      <c r="K5" s="14"/>
      <c r="L5" s="14"/>
      <c r="M5" s="14"/>
      <c r="N5" s="14"/>
      <c r="O5" s="14"/>
      <c r="P5" s="14"/>
      <c r="Q5" s="24">
        <v>-150</v>
      </c>
      <c r="R5" s="15">
        <f>SUM(D5:Q5)</f>
        <v>700</v>
      </c>
    </row>
    <row r="6" spans="2:19" ht="18.75" x14ac:dyDescent="0.3">
      <c r="B6" s="27" t="s">
        <v>3</v>
      </c>
      <c r="C6" s="2" t="s">
        <v>2</v>
      </c>
      <c r="D6" s="14">
        <v>100</v>
      </c>
      <c r="E6" s="39"/>
      <c r="F6" s="24"/>
      <c r="G6" s="14"/>
      <c r="H6" s="14">
        <v>500</v>
      </c>
      <c r="I6" s="14"/>
      <c r="J6" s="14"/>
      <c r="K6" s="14"/>
      <c r="L6" s="14"/>
      <c r="M6" s="14"/>
      <c r="N6" s="14"/>
      <c r="O6" s="14"/>
      <c r="P6" s="14"/>
      <c r="Q6" s="24">
        <v>-100</v>
      </c>
      <c r="R6" s="15">
        <f>SUM(D6:Q6)</f>
        <v>500</v>
      </c>
    </row>
    <row r="7" spans="2:19" ht="18.75" x14ac:dyDescent="0.3">
      <c r="B7" s="27" t="s">
        <v>5</v>
      </c>
      <c r="C7" s="2" t="s">
        <v>4</v>
      </c>
      <c r="D7" s="14">
        <v>50</v>
      </c>
      <c r="E7" s="39"/>
      <c r="F7" s="24"/>
      <c r="G7" s="14"/>
      <c r="H7" s="14">
        <v>600</v>
      </c>
      <c r="I7" s="14"/>
      <c r="J7" s="14"/>
      <c r="K7" s="14"/>
      <c r="L7" s="14"/>
      <c r="M7" s="14"/>
      <c r="N7" s="14"/>
      <c r="O7" s="14"/>
      <c r="P7" s="14"/>
      <c r="Q7" s="24">
        <v>-50</v>
      </c>
      <c r="R7" s="15">
        <f t="shared" ref="R7:R33" si="0">SUM(D7:Q7)</f>
        <v>600</v>
      </c>
    </row>
    <row r="8" spans="2:19" ht="18.75" x14ac:dyDescent="0.3">
      <c r="B8" s="27" t="s">
        <v>7</v>
      </c>
      <c r="C8" s="2" t="s">
        <v>6</v>
      </c>
      <c r="D8" s="14">
        <v>0</v>
      </c>
      <c r="E8" s="39"/>
      <c r="F8" s="24"/>
      <c r="G8" s="14"/>
      <c r="H8" s="14">
        <v>500</v>
      </c>
      <c r="I8" s="14"/>
      <c r="J8" s="14"/>
      <c r="K8" s="14"/>
      <c r="L8" s="14"/>
      <c r="M8" s="14"/>
      <c r="N8" s="14"/>
      <c r="O8" s="14"/>
      <c r="P8" s="14"/>
      <c r="Q8" s="24"/>
      <c r="R8" s="15">
        <f t="shared" si="0"/>
        <v>500</v>
      </c>
    </row>
    <row r="9" spans="2:19" ht="18.75" x14ac:dyDescent="0.3">
      <c r="B9" s="27" t="s">
        <v>9</v>
      </c>
      <c r="C9" s="2" t="s">
        <v>8</v>
      </c>
      <c r="D9" s="14">
        <v>200</v>
      </c>
      <c r="E9" s="14"/>
      <c r="F9" s="14"/>
      <c r="G9" s="14"/>
      <c r="H9" s="14">
        <v>500</v>
      </c>
      <c r="I9" s="14"/>
      <c r="J9" s="14"/>
      <c r="K9" s="14"/>
      <c r="L9" s="14"/>
      <c r="M9" s="14"/>
      <c r="N9" s="14"/>
      <c r="O9" s="14"/>
      <c r="P9" s="14"/>
      <c r="Q9" s="24"/>
      <c r="R9" s="15">
        <f t="shared" si="0"/>
        <v>700</v>
      </c>
    </row>
    <row r="10" spans="2:19" ht="18.75" x14ac:dyDescent="0.3">
      <c r="B10" s="27" t="s">
        <v>11</v>
      </c>
      <c r="C10" s="2" t="s">
        <v>10</v>
      </c>
      <c r="D10" s="14">
        <v>100</v>
      </c>
      <c r="E10" s="14"/>
      <c r="F10" s="14"/>
      <c r="G10" s="14"/>
      <c r="H10" s="14">
        <v>500</v>
      </c>
      <c r="I10" s="14"/>
      <c r="J10" s="14"/>
      <c r="K10" s="14"/>
      <c r="L10" s="14"/>
      <c r="M10" s="14"/>
      <c r="N10" s="14"/>
      <c r="O10" s="14"/>
      <c r="P10" s="14"/>
      <c r="Q10" s="24"/>
      <c r="R10" s="15">
        <f t="shared" si="0"/>
        <v>600</v>
      </c>
    </row>
    <row r="11" spans="2:19" ht="18.75" x14ac:dyDescent="0.3">
      <c r="B11" s="27" t="s">
        <v>13</v>
      </c>
      <c r="C11" s="2" t="s">
        <v>12</v>
      </c>
      <c r="D11" s="14">
        <v>200</v>
      </c>
      <c r="E11" s="14">
        <v>100</v>
      </c>
      <c r="F11" s="44">
        <f>750</f>
        <v>750</v>
      </c>
      <c r="G11" s="14"/>
      <c r="H11" s="14">
        <v>500</v>
      </c>
      <c r="I11" s="14"/>
      <c r="J11" s="14"/>
      <c r="K11" s="14"/>
      <c r="L11" s="14"/>
      <c r="M11" s="14"/>
      <c r="N11" s="14"/>
      <c r="O11" s="14"/>
      <c r="P11" s="14"/>
      <c r="Q11" s="24">
        <v>-200</v>
      </c>
      <c r="R11" s="16">
        <f t="shared" si="0"/>
        <v>1350</v>
      </c>
      <c r="S11" s="50" t="s">
        <v>137</v>
      </c>
    </row>
    <row r="12" spans="2:19" ht="18.75" x14ac:dyDescent="0.3">
      <c r="B12" s="27" t="s">
        <v>15</v>
      </c>
      <c r="C12" s="2" t="s">
        <v>14</v>
      </c>
      <c r="D12" s="14">
        <v>50</v>
      </c>
      <c r="E12" s="14"/>
      <c r="F12" s="14"/>
      <c r="G12" s="14"/>
      <c r="H12" s="14">
        <v>600</v>
      </c>
      <c r="I12" s="14"/>
      <c r="J12" s="14"/>
      <c r="K12" s="14"/>
      <c r="L12" s="14"/>
      <c r="M12" s="14"/>
      <c r="N12" s="14"/>
      <c r="O12" s="14"/>
      <c r="P12" s="14"/>
      <c r="Q12" s="24"/>
      <c r="R12" s="15">
        <f t="shared" si="0"/>
        <v>650</v>
      </c>
      <c r="S12" s="53"/>
    </row>
    <row r="13" spans="2:19" ht="18.75" x14ac:dyDescent="0.3">
      <c r="B13" s="27" t="s">
        <v>17</v>
      </c>
      <c r="C13" s="2" t="s">
        <v>16</v>
      </c>
      <c r="D13" s="14">
        <v>100</v>
      </c>
      <c r="E13" s="14">
        <v>100</v>
      </c>
      <c r="F13" s="24"/>
      <c r="G13" s="14">
        <v>100</v>
      </c>
      <c r="H13" s="14">
        <v>600</v>
      </c>
      <c r="I13" s="14"/>
      <c r="J13" s="14"/>
      <c r="K13" s="14"/>
      <c r="L13" s="14"/>
      <c r="M13" s="14"/>
      <c r="N13" s="14"/>
      <c r="O13" s="14"/>
      <c r="P13" s="14"/>
      <c r="Q13" s="24"/>
      <c r="R13" s="16">
        <f t="shared" si="0"/>
        <v>900</v>
      </c>
      <c r="S13" s="50" t="s">
        <v>139</v>
      </c>
    </row>
    <row r="14" spans="2:19" ht="18.75" x14ac:dyDescent="0.3">
      <c r="B14" s="27" t="s">
        <v>19</v>
      </c>
      <c r="C14" s="2" t="s">
        <v>18</v>
      </c>
      <c r="D14" s="14">
        <v>100</v>
      </c>
      <c r="E14" s="39"/>
      <c r="F14" s="24"/>
      <c r="G14" s="14"/>
      <c r="H14" s="14">
        <v>600</v>
      </c>
      <c r="I14" s="14"/>
      <c r="J14" s="14"/>
      <c r="K14" s="14"/>
      <c r="L14" s="14"/>
      <c r="M14" s="14"/>
      <c r="N14" s="14"/>
      <c r="O14" s="14"/>
      <c r="P14" s="14"/>
      <c r="Q14" s="24"/>
      <c r="R14" s="15">
        <f t="shared" si="0"/>
        <v>700</v>
      </c>
    </row>
    <row r="15" spans="2:19" ht="18.75" x14ac:dyDescent="0.3">
      <c r="B15" s="27" t="s">
        <v>21</v>
      </c>
      <c r="C15" s="2" t="s">
        <v>20</v>
      </c>
      <c r="D15" s="14">
        <v>100</v>
      </c>
      <c r="E15" s="14"/>
      <c r="F15" s="14"/>
      <c r="G15" s="14"/>
      <c r="H15" s="14">
        <v>500</v>
      </c>
      <c r="I15" s="14"/>
      <c r="J15" s="14"/>
      <c r="K15" s="14"/>
      <c r="L15" s="14"/>
      <c r="M15" s="14"/>
      <c r="N15" s="14"/>
      <c r="O15" s="14"/>
      <c r="P15" s="14"/>
      <c r="Q15" s="24"/>
      <c r="R15" s="15">
        <f t="shared" si="0"/>
        <v>600</v>
      </c>
    </row>
    <row r="16" spans="2:19" ht="18.75" x14ac:dyDescent="0.3">
      <c r="B16" s="27" t="s">
        <v>23</v>
      </c>
      <c r="C16" s="2" t="s">
        <v>22</v>
      </c>
      <c r="D16" s="14">
        <v>100</v>
      </c>
      <c r="E16" s="39"/>
      <c r="F16" s="14"/>
      <c r="G16" s="14">
        <v>100</v>
      </c>
      <c r="H16" s="14">
        <v>500</v>
      </c>
      <c r="I16" s="14"/>
      <c r="J16" s="14"/>
      <c r="K16" s="14"/>
      <c r="L16" s="14"/>
      <c r="M16" s="14"/>
      <c r="N16" s="14"/>
      <c r="O16" s="14"/>
      <c r="P16" s="14"/>
      <c r="Q16" s="24"/>
      <c r="R16" s="15">
        <f t="shared" si="0"/>
        <v>700</v>
      </c>
    </row>
    <row r="17" spans="2:41" ht="18.75" x14ac:dyDescent="0.3">
      <c r="B17" s="27" t="s">
        <v>25</v>
      </c>
      <c r="C17" s="2" t="s">
        <v>24</v>
      </c>
      <c r="D17" s="14">
        <v>100</v>
      </c>
      <c r="E17" s="14"/>
      <c r="F17" s="14"/>
      <c r="G17" s="14"/>
      <c r="H17" s="14">
        <v>500</v>
      </c>
      <c r="I17" s="14"/>
      <c r="J17" s="14"/>
      <c r="K17" s="14"/>
      <c r="L17" s="14"/>
      <c r="M17" s="14"/>
      <c r="N17" s="14"/>
      <c r="O17" s="14"/>
      <c r="P17" s="14"/>
      <c r="Q17" s="24"/>
      <c r="R17" s="15">
        <f t="shared" si="0"/>
        <v>600</v>
      </c>
      <c r="T17" s="54"/>
    </row>
    <row r="18" spans="2:41" ht="18.75" x14ac:dyDescent="0.3">
      <c r="B18" s="27" t="s">
        <v>27</v>
      </c>
      <c r="C18" s="2" t="s">
        <v>26</v>
      </c>
      <c r="D18" s="14">
        <v>0</v>
      </c>
      <c r="E18" s="39"/>
      <c r="F18" s="44">
        <f>750</f>
        <v>750</v>
      </c>
      <c r="G18" s="14"/>
      <c r="H18" s="14">
        <v>500</v>
      </c>
      <c r="I18" s="14"/>
      <c r="J18" s="14"/>
      <c r="K18" s="14"/>
      <c r="L18" s="14"/>
      <c r="M18" s="14"/>
      <c r="N18" s="14"/>
      <c r="O18" s="14"/>
      <c r="P18" s="14"/>
      <c r="Q18" s="24"/>
      <c r="R18" s="16">
        <f t="shared" si="0"/>
        <v>1250</v>
      </c>
      <c r="S18" s="50" t="s">
        <v>138</v>
      </c>
    </row>
    <row r="19" spans="2:41" ht="18.75" x14ac:dyDescent="0.3">
      <c r="B19" s="27" t="s">
        <v>29</v>
      </c>
      <c r="C19" s="2" t="s">
        <v>28</v>
      </c>
      <c r="D19" s="14">
        <v>250</v>
      </c>
      <c r="E19" s="14"/>
      <c r="F19" s="14"/>
      <c r="G19" s="14"/>
      <c r="H19" s="14">
        <v>500</v>
      </c>
      <c r="I19" s="14"/>
      <c r="J19" s="14"/>
      <c r="K19" s="14"/>
      <c r="L19" s="14"/>
      <c r="M19" s="14"/>
      <c r="N19" s="14"/>
      <c r="O19" s="14"/>
      <c r="P19" s="14"/>
      <c r="Q19" s="24"/>
      <c r="R19" s="15">
        <f t="shared" si="0"/>
        <v>750</v>
      </c>
    </row>
    <row r="20" spans="2:41" ht="18.75" x14ac:dyDescent="0.3">
      <c r="B20" s="27" t="s">
        <v>31</v>
      </c>
      <c r="C20" s="2" t="s">
        <v>30</v>
      </c>
      <c r="D20" s="14">
        <v>0</v>
      </c>
      <c r="E20" s="14"/>
      <c r="F20" s="24"/>
      <c r="G20" s="39">
        <v>100</v>
      </c>
      <c r="H20" s="14">
        <v>500</v>
      </c>
      <c r="I20" s="14"/>
      <c r="J20" s="14"/>
      <c r="K20" s="14"/>
      <c r="L20" s="14"/>
      <c r="M20" s="14"/>
      <c r="N20" s="14"/>
      <c r="O20" s="14"/>
      <c r="P20" s="14"/>
      <c r="Q20" s="24"/>
      <c r="R20" s="15">
        <f t="shared" si="0"/>
        <v>600</v>
      </c>
    </row>
    <row r="21" spans="2:41" ht="18.75" x14ac:dyDescent="0.3">
      <c r="B21" s="27" t="s">
        <v>33</v>
      </c>
      <c r="C21" s="2" t="s">
        <v>32</v>
      </c>
      <c r="D21" s="14">
        <v>200</v>
      </c>
      <c r="E21" s="39"/>
      <c r="F21" s="14"/>
      <c r="G21" s="14"/>
      <c r="H21" s="14">
        <v>500</v>
      </c>
      <c r="I21" s="14"/>
      <c r="J21" s="14"/>
      <c r="K21" s="14"/>
      <c r="L21" s="14"/>
      <c r="M21" s="14"/>
      <c r="N21" s="14"/>
      <c r="O21" s="14"/>
      <c r="P21" s="14"/>
      <c r="Q21" s="24"/>
      <c r="R21" s="15">
        <f t="shared" si="0"/>
        <v>700</v>
      </c>
    </row>
    <row r="22" spans="2:41" s="28" customFormat="1" ht="18.75" x14ac:dyDescent="0.3">
      <c r="B22" s="27" t="s">
        <v>35</v>
      </c>
      <c r="C22" s="27" t="s">
        <v>34</v>
      </c>
      <c r="D22" s="14">
        <v>0</v>
      </c>
      <c r="E22" s="14">
        <v>100</v>
      </c>
      <c r="F22" s="24"/>
      <c r="G22" s="14"/>
      <c r="H22" s="14">
        <v>500</v>
      </c>
      <c r="I22" s="14"/>
      <c r="J22" s="14"/>
      <c r="K22" s="14"/>
      <c r="L22" s="14"/>
      <c r="M22" s="14"/>
      <c r="N22" s="14"/>
      <c r="O22" s="14"/>
      <c r="P22" s="14"/>
      <c r="Q22" s="24"/>
      <c r="R22" s="15">
        <f t="shared" si="0"/>
        <v>600</v>
      </c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</row>
    <row r="23" spans="2:41" s="28" customFormat="1" ht="18.75" x14ac:dyDescent="0.3">
      <c r="B23" s="27" t="s">
        <v>37</v>
      </c>
      <c r="C23" s="27" t="s">
        <v>36</v>
      </c>
      <c r="D23" s="14">
        <v>50</v>
      </c>
      <c r="E23" s="14"/>
      <c r="F23" s="14"/>
      <c r="G23" s="39">
        <v>100</v>
      </c>
      <c r="H23" s="14">
        <v>500</v>
      </c>
      <c r="I23" s="14"/>
      <c r="J23" s="14"/>
      <c r="K23" s="14"/>
      <c r="L23" s="14"/>
      <c r="M23" s="14"/>
      <c r="N23" s="14"/>
      <c r="O23" s="14"/>
      <c r="P23" s="14"/>
      <c r="Q23" s="24"/>
      <c r="R23" s="15">
        <f t="shared" si="0"/>
        <v>650</v>
      </c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</row>
    <row r="24" spans="2:41" s="28" customFormat="1" ht="18.75" x14ac:dyDescent="0.3">
      <c r="B24" s="27" t="s">
        <v>39</v>
      </c>
      <c r="C24" s="27" t="s">
        <v>38</v>
      </c>
      <c r="D24" s="14">
        <v>150</v>
      </c>
      <c r="E24" s="42"/>
      <c r="F24" s="42">
        <v>100</v>
      </c>
      <c r="G24" s="14">
        <v>100</v>
      </c>
      <c r="H24" s="14">
        <v>500</v>
      </c>
      <c r="I24" s="14"/>
      <c r="J24" s="14"/>
      <c r="K24" s="14"/>
      <c r="L24" s="14"/>
      <c r="M24" s="14"/>
      <c r="N24" s="14"/>
      <c r="O24" s="14"/>
      <c r="P24" s="14"/>
      <c r="Q24" s="24"/>
      <c r="R24" s="16">
        <f t="shared" si="0"/>
        <v>850</v>
      </c>
      <c r="S24" s="53" t="s">
        <v>139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</row>
    <row r="25" spans="2:41" s="28" customFormat="1" ht="18.75" x14ac:dyDescent="0.3">
      <c r="B25" s="27" t="s">
        <v>41</v>
      </c>
      <c r="C25" s="27" t="s">
        <v>40</v>
      </c>
      <c r="D25" s="14">
        <v>150</v>
      </c>
      <c r="E25" s="14">
        <v>100</v>
      </c>
      <c r="F25" s="14"/>
      <c r="G25" s="14"/>
      <c r="H25" s="14">
        <v>600</v>
      </c>
      <c r="I25" s="14"/>
      <c r="J25" s="14"/>
      <c r="K25" s="14"/>
      <c r="L25" s="14"/>
      <c r="M25" s="14"/>
      <c r="N25" s="14"/>
      <c r="O25" s="14"/>
      <c r="P25" s="14"/>
      <c r="Q25" s="24"/>
      <c r="R25" s="15">
        <f t="shared" si="0"/>
        <v>850</v>
      </c>
      <c r="S25" s="53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</row>
    <row r="26" spans="2:41" ht="18.75" x14ac:dyDescent="0.3">
      <c r="B26" s="27" t="s">
        <v>43</v>
      </c>
      <c r="C26" s="2" t="s">
        <v>42</v>
      </c>
      <c r="D26" s="14">
        <v>100</v>
      </c>
      <c r="E26" s="39"/>
      <c r="F26" s="14"/>
      <c r="G26" s="14"/>
      <c r="H26" s="14">
        <v>500</v>
      </c>
      <c r="I26" s="14"/>
      <c r="J26" s="14"/>
      <c r="K26" s="14"/>
      <c r="L26" s="14"/>
      <c r="M26" s="14"/>
      <c r="N26" s="14"/>
      <c r="O26" s="14"/>
      <c r="P26" s="14"/>
      <c r="Q26" s="24"/>
      <c r="R26" s="15">
        <f t="shared" si="0"/>
        <v>600</v>
      </c>
      <c r="S26" s="53"/>
    </row>
    <row r="27" spans="2:41" s="28" customFormat="1" ht="18.75" x14ac:dyDescent="0.3">
      <c r="B27" s="27" t="s">
        <v>45</v>
      </c>
      <c r="C27" s="27" t="s">
        <v>44</v>
      </c>
      <c r="D27" s="14">
        <v>150</v>
      </c>
      <c r="E27" s="14">
        <v>200</v>
      </c>
      <c r="F27" s="24"/>
      <c r="G27" s="14"/>
      <c r="H27" s="14">
        <v>500</v>
      </c>
      <c r="I27" s="14"/>
      <c r="J27" s="14"/>
      <c r="K27" s="14"/>
      <c r="L27" s="14"/>
      <c r="M27" s="14"/>
      <c r="N27" s="14"/>
      <c r="O27" s="14"/>
      <c r="P27" s="14"/>
      <c r="Q27" s="24"/>
      <c r="R27" s="16">
        <f t="shared" si="0"/>
        <v>850</v>
      </c>
      <c r="S27" s="50" t="s">
        <v>136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</row>
    <row r="28" spans="2:41" s="28" customFormat="1" ht="18.75" x14ac:dyDescent="0.3">
      <c r="B28" s="27" t="s">
        <v>47</v>
      </c>
      <c r="C28" s="27" t="s">
        <v>46</v>
      </c>
      <c r="D28" s="14">
        <v>0</v>
      </c>
      <c r="E28" s="39"/>
      <c r="F28" s="24"/>
      <c r="G28" s="39">
        <v>100</v>
      </c>
      <c r="H28" s="14">
        <v>500</v>
      </c>
      <c r="I28" s="14"/>
      <c r="J28" s="14"/>
      <c r="K28" s="14"/>
      <c r="L28" s="14"/>
      <c r="M28" s="14"/>
      <c r="N28" s="14"/>
      <c r="O28" s="14"/>
      <c r="P28" s="14"/>
      <c r="Q28" s="24"/>
      <c r="R28" s="15">
        <f t="shared" si="0"/>
        <v>600</v>
      </c>
      <c r="S28" s="50"/>
      <c r="T28" s="54"/>
      <c r="U28" s="50">
        <f>300-75</f>
        <v>225</v>
      </c>
      <c r="V28" s="50" t="s">
        <v>115</v>
      </c>
      <c r="W28" s="50" t="s">
        <v>121</v>
      </c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</row>
    <row r="29" spans="2:41" ht="18.75" x14ac:dyDescent="0.3">
      <c r="B29" s="27" t="s">
        <v>49</v>
      </c>
      <c r="C29" s="2" t="s">
        <v>48</v>
      </c>
      <c r="D29" s="14">
        <v>0</v>
      </c>
      <c r="E29" s="14"/>
      <c r="F29" s="42">
        <v>100</v>
      </c>
      <c r="G29" s="14">
        <v>200</v>
      </c>
      <c r="H29" s="14">
        <v>600</v>
      </c>
      <c r="I29" s="14"/>
      <c r="J29" s="14"/>
      <c r="K29" s="14"/>
      <c r="L29" s="14"/>
      <c r="M29" s="14"/>
      <c r="N29" s="14"/>
      <c r="O29" s="14"/>
      <c r="P29" s="14"/>
      <c r="Q29" s="24">
        <v>-200</v>
      </c>
      <c r="R29" s="15">
        <f t="shared" si="0"/>
        <v>700</v>
      </c>
      <c r="T29" s="54"/>
    </row>
    <row r="30" spans="2:41" s="28" customFormat="1" ht="18.75" x14ac:dyDescent="0.3">
      <c r="B30" s="27" t="s">
        <v>51</v>
      </c>
      <c r="C30" s="27" t="s">
        <v>50</v>
      </c>
      <c r="D30" s="14">
        <v>0</v>
      </c>
      <c r="E30" s="14"/>
      <c r="F30" s="14"/>
      <c r="G30" s="14">
        <v>200</v>
      </c>
      <c r="H30" s="14">
        <v>500</v>
      </c>
      <c r="I30" s="14"/>
      <c r="J30" s="14"/>
      <c r="K30" s="14"/>
      <c r="L30" s="14"/>
      <c r="M30" s="14"/>
      <c r="N30" s="14"/>
      <c r="O30" s="14"/>
      <c r="P30" s="14"/>
      <c r="Q30" s="24">
        <v>-100</v>
      </c>
      <c r="R30" s="15">
        <f t="shared" si="0"/>
        <v>600</v>
      </c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</row>
    <row r="31" spans="2:41" ht="18.75" x14ac:dyDescent="0.3">
      <c r="B31" s="27" t="s">
        <v>53</v>
      </c>
      <c r="C31" s="2" t="s">
        <v>52</v>
      </c>
      <c r="D31" s="14">
        <v>100</v>
      </c>
      <c r="E31" s="42">
        <v>100</v>
      </c>
      <c r="F31" s="24"/>
      <c r="G31" s="39">
        <v>100</v>
      </c>
      <c r="H31" s="14">
        <v>500</v>
      </c>
      <c r="I31" s="14"/>
      <c r="J31" s="14"/>
      <c r="K31" s="14"/>
      <c r="L31" s="14"/>
      <c r="M31" s="14"/>
      <c r="N31" s="14"/>
      <c r="O31" s="14"/>
      <c r="P31" s="14"/>
      <c r="Q31" s="24"/>
      <c r="R31" s="16">
        <f t="shared" si="0"/>
        <v>800</v>
      </c>
      <c r="S31" s="50" t="s">
        <v>139</v>
      </c>
    </row>
    <row r="32" spans="2:41" s="28" customFormat="1" ht="18.75" x14ac:dyDescent="0.3">
      <c r="B32" s="27" t="s">
        <v>55</v>
      </c>
      <c r="C32" s="27" t="s">
        <v>54</v>
      </c>
      <c r="D32" s="14">
        <v>0</v>
      </c>
      <c r="E32" s="39"/>
      <c r="F32" s="42">
        <v>100</v>
      </c>
      <c r="G32" s="14">
        <v>100</v>
      </c>
      <c r="H32" s="14">
        <v>500</v>
      </c>
      <c r="I32" s="14"/>
      <c r="J32" s="14"/>
      <c r="K32" s="14"/>
      <c r="L32" s="14"/>
      <c r="M32" s="14"/>
      <c r="N32" s="14"/>
      <c r="O32" s="14"/>
      <c r="P32" s="14"/>
      <c r="Q32" s="24"/>
      <c r="R32" s="15">
        <f t="shared" si="0"/>
        <v>700</v>
      </c>
      <c r="S32" s="50"/>
      <c r="T32" s="54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</row>
    <row r="33" spans="2:41" s="28" customFormat="1" ht="18.75" x14ac:dyDescent="0.3">
      <c r="B33" s="27" t="s">
        <v>57</v>
      </c>
      <c r="C33" s="27" t="s">
        <v>56</v>
      </c>
      <c r="D33" s="14">
        <v>100</v>
      </c>
      <c r="E33" s="29"/>
      <c r="F33" s="14"/>
      <c r="G33" s="14">
        <v>200</v>
      </c>
      <c r="H33" s="14">
        <v>500</v>
      </c>
      <c r="I33" s="14"/>
      <c r="J33" s="14"/>
      <c r="K33" s="14"/>
      <c r="L33" s="14"/>
      <c r="M33" s="14"/>
      <c r="N33" s="14"/>
      <c r="O33" s="14"/>
      <c r="P33" s="14"/>
      <c r="Q33" s="24"/>
      <c r="R33" s="16">
        <f t="shared" si="0"/>
        <v>800</v>
      </c>
      <c r="S33" s="50" t="s">
        <v>139</v>
      </c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</row>
    <row r="34" spans="2:41" s="12" customFormat="1" ht="18.75" x14ac:dyDescent="0.3">
      <c r="B34" s="38"/>
      <c r="D34" s="14">
        <v>2700</v>
      </c>
      <c r="E34" s="41">
        <f t="shared" ref="E34:R34" si="1">SUM(E5:E33)</f>
        <v>700</v>
      </c>
      <c r="F34" s="13">
        <f t="shared" si="1"/>
        <v>1900</v>
      </c>
      <c r="G34" s="13">
        <f t="shared" si="1"/>
        <v>1400</v>
      </c>
      <c r="H34" s="13">
        <f t="shared" si="1"/>
        <v>15100</v>
      </c>
      <c r="I34" s="13">
        <f t="shared" si="1"/>
        <v>0</v>
      </c>
      <c r="J34" s="13">
        <f t="shared" si="1"/>
        <v>0</v>
      </c>
      <c r="K34" s="13">
        <f t="shared" si="1"/>
        <v>0</v>
      </c>
      <c r="L34" s="13">
        <f t="shared" si="1"/>
        <v>0</v>
      </c>
      <c r="M34" s="13">
        <f t="shared" si="1"/>
        <v>0</v>
      </c>
      <c r="N34" s="13">
        <f t="shared" si="1"/>
        <v>0</v>
      </c>
      <c r="O34" s="13">
        <f t="shared" si="1"/>
        <v>0</v>
      </c>
      <c r="P34" s="13">
        <f t="shared" si="1"/>
        <v>0</v>
      </c>
      <c r="Q34" s="13">
        <f t="shared" si="1"/>
        <v>-800</v>
      </c>
      <c r="R34" s="15">
        <f t="shared" si="1"/>
        <v>21000</v>
      </c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</row>
  </sheetData>
  <mergeCells count="1">
    <mergeCell ref="B2:R2"/>
  </mergeCells>
  <phoneticPr fontId="15" type="noConversion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7CD21-55EF-4146-958B-2727E96DECC8}">
  <dimension ref="D6:D12"/>
  <sheetViews>
    <sheetView workbookViewId="0">
      <selection activeCell="A6" sqref="A6"/>
    </sheetView>
  </sheetViews>
  <sheetFormatPr defaultRowHeight="15" x14ac:dyDescent="0.25"/>
  <cols>
    <col min="4" max="4" width="112" bestFit="1" customWidth="1"/>
  </cols>
  <sheetData>
    <row r="6" spans="4:4" x14ac:dyDescent="0.25">
      <c r="D6" s="30" t="s">
        <v>92</v>
      </c>
    </row>
    <row r="7" spans="4:4" x14ac:dyDescent="0.25">
      <c r="D7" s="30"/>
    </row>
    <row r="8" spans="4:4" x14ac:dyDescent="0.25">
      <c r="D8" s="30" t="s">
        <v>93</v>
      </c>
    </row>
    <row r="9" spans="4:4" x14ac:dyDescent="0.25">
      <c r="D9" s="30" t="s">
        <v>94</v>
      </c>
    </row>
    <row r="10" spans="4:4" x14ac:dyDescent="0.25">
      <c r="D10" s="30" t="s">
        <v>95</v>
      </c>
    </row>
    <row r="11" spans="4:4" x14ac:dyDescent="0.25">
      <c r="D11" s="30" t="s">
        <v>96</v>
      </c>
    </row>
    <row r="12" spans="4:4" x14ac:dyDescent="0.25">
      <c r="D12" s="30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Details</vt:lpstr>
      <vt:lpstr>Dollars</vt:lpstr>
      <vt:lpstr>Dollars 2021</vt:lpstr>
      <vt:lpstr>Notes</vt:lpstr>
      <vt:lpstr>Details!Print_Area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FERGUSON</dc:creator>
  <cp:lastModifiedBy>MOLLY VON ROSSUM</cp:lastModifiedBy>
  <cp:lastPrinted>2020-02-23T12:11:33Z</cp:lastPrinted>
  <dcterms:created xsi:type="dcterms:W3CDTF">2020-02-06T13:43:54Z</dcterms:created>
  <dcterms:modified xsi:type="dcterms:W3CDTF">2021-04-01T15:10:59Z</dcterms:modified>
</cp:coreProperties>
</file>